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gusto\Documents\"/>
    </mc:Choice>
  </mc:AlternateContent>
  <bookViews>
    <workbookView xWindow="0" yWindow="0" windowWidth="19200" windowHeight="6930"/>
  </bookViews>
  <sheets>
    <sheet name="base_resultado" sheetId="1" r:id="rId1"/>
  </sheets>
  <definedNames>
    <definedName name="_xlnm._FilterDatabase" localSheetId="0" hidden="1">base_resultado!$A$1:$N$27</definedName>
  </definedNames>
  <calcPr calcId="0"/>
</workbook>
</file>

<file path=xl/calcChain.xml><?xml version="1.0" encoding="utf-8"?>
<calcChain xmlns="http://schemas.openxmlformats.org/spreadsheetml/2006/main">
  <c r="X29" i="1" l="1"/>
  <c r="X26" i="1"/>
  <c r="X24" i="1"/>
  <c r="X23" i="1"/>
  <c r="X21" i="1"/>
  <c r="X14" i="1"/>
  <c r="X12" i="1"/>
  <c r="X6" i="1"/>
  <c r="W29" i="1"/>
  <c r="W28" i="1"/>
  <c r="X28" i="1" s="1"/>
  <c r="W27" i="1"/>
  <c r="X27" i="1" s="1"/>
  <c r="W26" i="1"/>
  <c r="W25" i="1"/>
  <c r="X25" i="1" s="1"/>
  <c r="W24" i="1"/>
  <c r="W23" i="1"/>
  <c r="W22" i="1"/>
  <c r="X22" i="1" s="1"/>
  <c r="W21" i="1"/>
  <c r="W20" i="1"/>
  <c r="X20" i="1" s="1"/>
  <c r="W19" i="1"/>
  <c r="X19" i="1" s="1"/>
  <c r="W18" i="1"/>
  <c r="X18" i="1" s="1"/>
  <c r="W17" i="1"/>
  <c r="X17" i="1" s="1"/>
  <c r="W15" i="1"/>
  <c r="X15" i="1" s="1"/>
  <c r="W14" i="1"/>
  <c r="W13" i="1"/>
  <c r="X13" i="1" s="1"/>
  <c r="W12" i="1"/>
  <c r="W11" i="1"/>
  <c r="X11" i="1" s="1"/>
  <c r="W10" i="1"/>
  <c r="X10" i="1" s="1"/>
  <c r="W9" i="1"/>
  <c r="X9" i="1" s="1"/>
  <c r="W8" i="1"/>
  <c r="X8" i="1" s="1"/>
  <c r="W7" i="1"/>
  <c r="X7" i="1" s="1"/>
  <c r="W6" i="1"/>
  <c r="W4" i="1"/>
  <c r="X4" i="1" s="1"/>
  <c r="W3" i="1"/>
  <c r="X3" i="1" s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3" i="1"/>
  <c r="P2" i="1"/>
  <c r="V25" i="1"/>
  <c r="V17" i="1"/>
  <c r="V8" i="1"/>
  <c r="U29" i="1"/>
  <c r="V29" i="1" s="1"/>
  <c r="U28" i="1"/>
  <c r="V28" i="1" s="1"/>
  <c r="U27" i="1"/>
  <c r="V27" i="1" s="1"/>
  <c r="U26" i="1"/>
  <c r="V26" i="1" s="1"/>
  <c r="U25" i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U7" i="1"/>
  <c r="V7" i="1" s="1"/>
  <c r="U6" i="1"/>
  <c r="V6" i="1" s="1"/>
  <c r="U5" i="1"/>
  <c r="V5" i="1" s="1"/>
  <c r="U4" i="1"/>
  <c r="V4" i="1" s="1"/>
  <c r="U3" i="1"/>
  <c r="V3" i="1" s="1"/>
</calcChain>
</file>

<file path=xl/sharedStrings.xml><?xml version="1.0" encoding="utf-8"?>
<sst xmlns="http://schemas.openxmlformats.org/spreadsheetml/2006/main" count="85" uniqueCount="48">
  <si>
    <t>DMU</t>
  </si>
  <si>
    <t>lig_ag</t>
  </si>
  <si>
    <t>eco_ag</t>
  </si>
  <si>
    <t>lig_esg</t>
  </si>
  <si>
    <t>eco_esg</t>
  </si>
  <si>
    <t>vol_ag</t>
  </si>
  <si>
    <t>vol_col_esg</t>
  </si>
  <si>
    <t>vol_trat_esg</t>
  </si>
  <si>
    <t>OPEX</t>
  </si>
  <si>
    <t>Perdas</t>
  </si>
  <si>
    <t>ext_agua</t>
  </si>
  <si>
    <t>ext_esgoto</t>
  </si>
  <si>
    <t>eff</t>
  </si>
  <si>
    <t>AGESPISA</t>
  </si>
  <si>
    <t>CAEMA</t>
  </si>
  <si>
    <t>CAER</t>
  </si>
  <si>
    <t>CAERD</t>
  </si>
  <si>
    <t>CAERN</t>
  </si>
  <si>
    <t>CAESA</t>
  </si>
  <si>
    <t>CAESB</t>
  </si>
  <si>
    <t>CAGECE</t>
  </si>
  <si>
    <t>CAGEPA</t>
  </si>
  <si>
    <t>CASAL</t>
  </si>
  <si>
    <t>CASAN</t>
  </si>
  <si>
    <t>CEDAE</t>
  </si>
  <si>
    <t>CESAN</t>
  </si>
  <si>
    <t>COMPESA</t>
  </si>
  <si>
    <t>COPANOR</t>
  </si>
  <si>
    <t>COPASA</t>
  </si>
  <si>
    <t>CORSAN</t>
  </si>
  <si>
    <t>COSANPA</t>
  </si>
  <si>
    <t>DEPASA</t>
  </si>
  <si>
    <t>DESO</t>
  </si>
  <si>
    <t>EMBASA</t>
  </si>
  <si>
    <t>SABESP</t>
  </si>
  <si>
    <t>SANEAGO</t>
  </si>
  <si>
    <t>SANEATINS</t>
  </si>
  <si>
    <t>SANEPAR</t>
  </si>
  <si>
    <t>SANESUL</t>
  </si>
  <si>
    <t>Empresa</t>
  </si>
  <si>
    <t>ATS</t>
  </si>
  <si>
    <t>COSAMA</t>
  </si>
  <si>
    <t>nd</t>
  </si>
  <si>
    <t>Eficiência Original</t>
  </si>
  <si>
    <t>Eficiência Ajustada</t>
  </si>
  <si>
    <t>Diferença</t>
  </si>
  <si>
    <t>eff_sem COPANOR</t>
  </si>
  <si>
    <t>Eficiência Ajustada sem COPANOR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</si>
</sst>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right" vertical="center"/>
    </xf>
    <xf numFmtId="9" fontId="0" fillId="0" borderId="10" xfId="0" applyNumberFormat="1" applyBorder="1"/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workbookViewId="0">
      <selection activeCell="S1" sqref="S1"/>
    </sheetView>
  </sheetViews>
  <sheetFormatPr defaultRowHeight="14.5" x14ac:dyDescent="0.35"/>
  <cols>
    <col min="23" max="23" width="13.7265625" customWidth="1"/>
    <col min="26" max="26" width="12.54296875" bestFit="1" customWidth="1"/>
  </cols>
  <sheetData>
    <row r="1" spans="1:26" ht="43.5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46</v>
      </c>
      <c r="S1" s="2" t="s">
        <v>39</v>
      </c>
      <c r="T1" s="2" t="s">
        <v>43</v>
      </c>
      <c r="U1" s="3" t="s">
        <v>44</v>
      </c>
      <c r="V1" s="3" t="s">
        <v>45</v>
      </c>
      <c r="W1" s="3" t="s">
        <v>47</v>
      </c>
      <c r="X1" s="3" t="s">
        <v>45</v>
      </c>
    </row>
    <row r="2" spans="1:26" x14ac:dyDescent="0.35">
      <c r="A2">
        <v>3</v>
      </c>
      <c r="B2" t="s">
        <v>15</v>
      </c>
      <c r="C2">
        <v>115844.75</v>
      </c>
      <c r="D2">
        <v>116869.25</v>
      </c>
      <c r="E2">
        <v>78281.75</v>
      </c>
      <c r="F2">
        <v>78949.75</v>
      </c>
      <c r="G2">
        <v>22444.67</v>
      </c>
      <c r="H2">
        <v>15887.172500000001</v>
      </c>
      <c r="I2">
        <v>15887.172500000001</v>
      </c>
      <c r="J2">
        <v>105474892.64349701</v>
      </c>
      <c r="K2">
        <v>1214.5550000000001</v>
      </c>
      <c r="L2">
        <v>1953.7449999999999</v>
      </c>
      <c r="M2">
        <v>945.28750000000002</v>
      </c>
      <c r="N2">
        <v>1</v>
      </c>
      <c r="O2">
        <v>1</v>
      </c>
      <c r="P2" s="1">
        <f>O2-N2</f>
        <v>0</v>
      </c>
      <c r="S2" s="4" t="s">
        <v>40</v>
      </c>
      <c r="T2" s="5">
        <v>1</v>
      </c>
      <c r="U2" s="5" t="s">
        <v>42</v>
      </c>
      <c r="V2" s="6" t="s">
        <v>42</v>
      </c>
      <c r="W2" s="6" t="s">
        <v>42</v>
      </c>
      <c r="X2" s="6" t="s">
        <v>42</v>
      </c>
      <c r="Z2" s="1"/>
    </row>
    <row r="3" spans="1:26" x14ac:dyDescent="0.35">
      <c r="A3">
        <v>12</v>
      </c>
      <c r="B3" t="s">
        <v>24</v>
      </c>
      <c r="C3">
        <v>2499935.5</v>
      </c>
      <c r="D3">
        <v>4443687.75</v>
      </c>
      <c r="E3">
        <v>960669.5</v>
      </c>
      <c r="F3">
        <v>2107179.25</v>
      </c>
      <c r="G3">
        <v>1146798.645</v>
      </c>
      <c r="H3">
        <v>514220.97249999997</v>
      </c>
      <c r="I3">
        <v>339519.70250000001</v>
      </c>
      <c r="J3">
        <v>2984682022.8143201</v>
      </c>
      <c r="K3">
        <v>739.20500000000004</v>
      </c>
      <c r="L3">
        <v>23729.32</v>
      </c>
      <c r="M3">
        <v>8035.5974999999999</v>
      </c>
      <c r="N3">
        <v>1</v>
      </c>
      <c r="O3">
        <v>1</v>
      </c>
      <c r="P3" s="1">
        <f t="shared" ref="P3:P27" si="0">O3-N3</f>
        <v>0</v>
      </c>
      <c r="S3" s="4" t="s">
        <v>15</v>
      </c>
      <c r="T3" s="5">
        <v>1</v>
      </c>
      <c r="U3" s="5">
        <f t="shared" ref="U3:W29" si="1">VLOOKUP(S3,$B$2:$N$27,13,0)</f>
        <v>1</v>
      </c>
      <c r="V3" s="6">
        <f t="shared" ref="V3:X29" si="2">T3-U3</f>
        <v>0</v>
      </c>
      <c r="W3" s="5">
        <f t="shared" ref="W3:W29" si="3">VLOOKUP(S3,$B$2:$O$27,14,0)</f>
        <v>1</v>
      </c>
      <c r="X3" s="6">
        <f>T3-W3</f>
        <v>0</v>
      </c>
      <c r="Z3" s="1"/>
    </row>
    <row r="4" spans="1:26" x14ac:dyDescent="0.35">
      <c r="A4">
        <v>15</v>
      </c>
      <c r="B4" t="s">
        <v>27</v>
      </c>
      <c r="C4">
        <v>103557.5</v>
      </c>
      <c r="D4">
        <v>106727.25</v>
      </c>
      <c r="E4">
        <v>48207.75</v>
      </c>
      <c r="F4">
        <v>11460.25</v>
      </c>
      <c r="G4">
        <v>8883.94</v>
      </c>
      <c r="H4">
        <v>3878.665</v>
      </c>
      <c r="I4">
        <v>2261.64</v>
      </c>
      <c r="J4">
        <v>37840040.358475</v>
      </c>
      <c r="K4">
        <v>129.58000000000001</v>
      </c>
      <c r="L4">
        <v>2062.5549999999998</v>
      </c>
      <c r="M4">
        <v>602.42999999999995</v>
      </c>
      <c r="N4">
        <v>1</v>
      </c>
      <c r="O4" t="s">
        <v>42</v>
      </c>
      <c r="P4" s="1"/>
      <c r="S4" s="4" t="s">
        <v>24</v>
      </c>
      <c r="T4" s="5">
        <v>1</v>
      </c>
      <c r="U4" s="5">
        <f t="shared" si="1"/>
        <v>1</v>
      </c>
      <c r="V4" s="6">
        <f t="shared" si="2"/>
        <v>0</v>
      </c>
      <c r="W4" s="5">
        <f t="shared" si="3"/>
        <v>1</v>
      </c>
      <c r="X4" s="6">
        <f t="shared" ref="X4:X29" si="4">T4-W4</f>
        <v>0</v>
      </c>
      <c r="Z4" s="1"/>
    </row>
    <row r="5" spans="1:26" x14ac:dyDescent="0.35">
      <c r="A5">
        <v>16</v>
      </c>
      <c r="B5" t="s">
        <v>28</v>
      </c>
      <c r="C5">
        <v>4303737.75</v>
      </c>
      <c r="D5">
        <v>5235851.75</v>
      </c>
      <c r="E5">
        <v>2857942.5</v>
      </c>
      <c r="F5">
        <v>3634884.5</v>
      </c>
      <c r="G5">
        <v>592916.99250000005</v>
      </c>
      <c r="H5">
        <v>328505.01500000001</v>
      </c>
      <c r="I5">
        <v>261214.55499999999</v>
      </c>
      <c r="J5">
        <v>2798003474.85217</v>
      </c>
      <c r="K5">
        <v>247.20750000000001</v>
      </c>
      <c r="L5">
        <v>53037.375</v>
      </c>
      <c r="M5">
        <v>26635.607499999998</v>
      </c>
      <c r="N5">
        <v>1</v>
      </c>
      <c r="O5">
        <v>1</v>
      </c>
      <c r="P5" s="1">
        <f t="shared" si="0"/>
        <v>0</v>
      </c>
      <c r="S5" s="4" t="s">
        <v>27</v>
      </c>
      <c r="T5" s="5">
        <v>1</v>
      </c>
      <c r="U5" s="5">
        <f t="shared" si="1"/>
        <v>1</v>
      </c>
      <c r="V5" s="6">
        <f t="shared" si="2"/>
        <v>0</v>
      </c>
      <c r="W5" s="6" t="s">
        <v>42</v>
      </c>
      <c r="X5" s="6" t="s">
        <v>42</v>
      </c>
      <c r="Z5" s="1"/>
    </row>
    <row r="6" spans="1:26" x14ac:dyDescent="0.35">
      <c r="A6">
        <v>22</v>
      </c>
      <c r="B6" t="s">
        <v>34</v>
      </c>
      <c r="C6">
        <v>8378158.25</v>
      </c>
      <c r="D6">
        <v>11662167.75</v>
      </c>
      <c r="E6">
        <v>7097688.25</v>
      </c>
      <c r="F6">
        <v>10169990</v>
      </c>
      <c r="G6">
        <v>1793637.3025</v>
      </c>
      <c r="H6">
        <v>1238559.1174999999</v>
      </c>
      <c r="I6">
        <v>1066835.4075</v>
      </c>
      <c r="J6">
        <v>8274089461.1489496</v>
      </c>
      <c r="K6">
        <v>292.52999999999997</v>
      </c>
      <c r="L6">
        <v>79723.365000000005</v>
      </c>
      <c r="M6">
        <v>54619.06</v>
      </c>
      <c r="N6">
        <v>1</v>
      </c>
      <c r="O6">
        <v>1</v>
      </c>
      <c r="P6" s="1">
        <f t="shared" si="0"/>
        <v>0</v>
      </c>
      <c r="S6" s="4" t="s">
        <v>28</v>
      </c>
      <c r="T6" s="5">
        <v>1</v>
      </c>
      <c r="U6" s="5">
        <f t="shared" si="1"/>
        <v>1</v>
      </c>
      <c r="V6" s="6">
        <f t="shared" si="2"/>
        <v>0</v>
      </c>
      <c r="W6" s="5">
        <f t="shared" si="3"/>
        <v>1</v>
      </c>
      <c r="X6" s="6">
        <f t="shared" si="4"/>
        <v>0</v>
      </c>
      <c r="Z6" s="1"/>
    </row>
    <row r="7" spans="1:26" x14ac:dyDescent="0.35">
      <c r="A7">
        <v>23</v>
      </c>
      <c r="B7" t="s">
        <v>35</v>
      </c>
      <c r="C7">
        <v>2175733.25</v>
      </c>
      <c r="D7">
        <v>2378909.5</v>
      </c>
      <c r="E7">
        <v>1161011.5</v>
      </c>
      <c r="F7">
        <v>1326212.25</v>
      </c>
      <c r="G7">
        <v>285688.46999999997</v>
      </c>
      <c r="H7">
        <v>158555.45749999999</v>
      </c>
      <c r="I7">
        <v>146463.37</v>
      </c>
      <c r="J7">
        <v>1940889917.41363</v>
      </c>
      <c r="K7">
        <v>138.745</v>
      </c>
      <c r="L7">
        <v>30068.834999999999</v>
      </c>
      <c r="M7">
        <v>12588.2125</v>
      </c>
      <c r="N7">
        <v>1</v>
      </c>
      <c r="O7">
        <v>1</v>
      </c>
      <c r="P7" s="1">
        <f t="shared" si="0"/>
        <v>0</v>
      </c>
      <c r="S7" s="4" t="s">
        <v>34</v>
      </c>
      <c r="T7" s="5">
        <v>1</v>
      </c>
      <c r="U7" s="5">
        <f t="shared" si="1"/>
        <v>1</v>
      </c>
      <c r="V7" s="6">
        <f t="shared" si="2"/>
        <v>0</v>
      </c>
      <c r="W7" s="5">
        <f t="shared" si="3"/>
        <v>1</v>
      </c>
      <c r="X7" s="6">
        <f t="shared" si="4"/>
        <v>0</v>
      </c>
      <c r="Z7" s="1"/>
    </row>
    <row r="8" spans="1:26" x14ac:dyDescent="0.35">
      <c r="A8">
        <v>24</v>
      </c>
      <c r="B8" t="s">
        <v>36</v>
      </c>
      <c r="C8">
        <v>396235</v>
      </c>
      <c r="D8">
        <v>413011.25</v>
      </c>
      <c r="E8">
        <v>137007.5</v>
      </c>
      <c r="F8">
        <v>145552</v>
      </c>
      <c r="G8">
        <v>50703.127500000002</v>
      </c>
      <c r="H8">
        <v>17100.494999999999</v>
      </c>
      <c r="I8">
        <v>17100.494999999999</v>
      </c>
      <c r="J8">
        <v>242709441.83234</v>
      </c>
      <c r="K8">
        <v>191.06</v>
      </c>
      <c r="L8">
        <v>7633.8850000000002</v>
      </c>
      <c r="M8">
        <v>2442.0124999999998</v>
      </c>
      <c r="N8">
        <v>1</v>
      </c>
      <c r="O8">
        <v>1</v>
      </c>
      <c r="P8" s="1">
        <f t="shared" si="0"/>
        <v>0</v>
      </c>
      <c r="S8" s="4" t="s">
        <v>35</v>
      </c>
      <c r="T8" s="5">
        <v>1</v>
      </c>
      <c r="U8" s="5">
        <f t="shared" si="1"/>
        <v>1</v>
      </c>
      <c r="V8" s="6">
        <f t="shared" si="2"/>
        <v>0</v>
      </c>
      <c r="W8" s="5">
        <f t="shared" si="3"/>
        <v>1</v>
      </c>
      <c r="X8" s="6">
        <f t="shared" si="4"/>
        <v>0</v>
      </c>
      <c r="Z8" s="1"/>
    </row>
    <row r="9" spans="1:26" x14ac:dyDescent="0.35">
      <c r="A9">
        <v>25</v>
      </c>
      <c r="B9" t="s">
        <v>37</v>
      </c>
      <c r="C9">
        <v>3173312.75</v>
      </c>
      <c r="D9">
        <v>3965163.75</v>
      </c>
      <c r="E9">
        <v>2180149.25</v>
      </c>
      <c r="F9">
        <v>2947903.75</v>
      </c>
      <c r="G9">
        <v>499541.32500000001</v>
      </c>
      <c r="H9">
        <v>369251.63750000001</v>
      </c>
      <c r="I9">
        <v>369251.63750000001</v>
      </c>
      <c r="J9">
        <v>2864039558.8303199</v>
      </c>
      <c r="K9">
        <v>228.49</v>
      </c>
      <c r="L9">
        <v>55978.122499999998</v>
      </c>
      <c r="M9">
        <v>36596.707499999997</v>
      </c>
      <c r="N9">
        <v>1</v>
      </c>
      <c r="O9">
        <v>1</v>
      </c>
      <c r="P9" s="1">
        <f t="shared" si="0"/>
        <v>0</v>
      </c>
      <c r="S9" s="4" t="s">
        <v>37</v>
      </c>
      <c r="T9" s="5">
        <v>1</v>
      </c>
      <c r="U9" s="5">
        <f t="shared" si="1"/>
        <v>1</v>
      </c>
      <c r="V9" s="6">
        <f t="shared" si="2"/>
        <v>0</v>
      </c>
      <c r="W9" s="5">
        <f t="shared" si="3"/>
        <v>1</v>
      </c>
      <c r="X9" s="6">
        <f t="shared" si="4"/>
        <v>0</v>
      </c>
      <c r="Z9" s="1"/>
    </row>
    <row r="10" spans="1:26" x14ac:dyDescent="0.35">
      <c r="A10">
        <v>8</v>
      </c>
      <c r="B10" t="s">
        <v>20</v>
      </c>
      <c r="C10">
        <v>1658973.75</v>
      </c>
      <c r="D10">
        <v>1890331.5</v>
      </c>
      <c r="E10">
        <v>623603.75</v>
      </c>
      <c r="F10">
        <v>809877</v>
      </c>
      <c r="G10">
        <v>201471.88500000001</v>
      </c>
      <c r="H10">
        <v>80446.642500000002</v>
      </c>
      <c r="I10">
        <v>80367.272500000006</v>
      </c>
      <c r="J10">
        <v>1073913180.1801901</v>
      </c>
      <c r="K10">
        <v>278.16000000000003</v>
      </c>
      <c r="L10">
        <v>14843.375</v>
      </c>
      <c r="M10">
        <v>4758.4425000000001</v>
      </c>
      <c r="N10">
        <v>0.96582071407007697</v>
      </c>
      <c r="O10">
        <v>0.98949092599233102</v>
      </c>
      <c r="P10" s="1">
        <f t="shared" si="0"/>
        <v>2.3670211922254047E-2</v>
      </c>
      <c r="S10" s="4" t="s">
        <v>20</v>
      </c>
      <c r="T10" s="5">
        <v>0.97</v>
      </c>
      <c r="U10" s="5">
        <f t="shared" si="1"/>
        <v>0.96582071407007697</v>
      </c>
      <c r="V10" s="6">
        <f t="shared" si="2"/>
        <v>4.1792859299230045E-3</v>
      </c>
      <c r="W10" s="5">
        <f t="shared" si="3"/>
        <v>0.98949092599233102</v>
      </c>
      <c r="X10" s="6">
        <f t="shared" si="4"/>
        <v>-1.9490925992331043E-2</v>
      </c>
      <c r="Z10" s="1"/>
    </row>
    <row r="11" spans="1:26" x14ac:dyDescent="0.35">
      <c r="A11">
        <v>19</v>
      </c>
      <c r="B11" t="s">
        <v>31</v>
      </c>
      <c r="C11">
        <v>107685.25</v>
      </c>
      <c r="D11">
        <v>115765.5</v>
      </c>
      <c r="E11">
        <v>22339.25</v>
      </c>
      <c r="F11">
        <v>26197.25</v>
      </c>
      <c r="G11">
        <v>22698.267500000002</v>
      </c>
      <c r="H11">
        <v>4436.3675000000003</v>
      </c>
      <c r="I11">
        <v>4436.3675000000003</v>
      </c>
      <c r="J11">
        <v>79714884.272062302</v>
      </c>
      <c r="K11">
        <v>910.45249999999999</v>
      </c>
      <c r="L11">
        <v>2401.8874999999998</v>
      </c>
      <c r="M11">
        <v>544.9375</v>
      </c>
      <c r="N11">
        <v>0.93097478386739296</v>
      </c>
      <c r="O11">
        <v>1</v>
      </c>
      <c r="P11" s="1">
        <f t="shared" si="0"/>
        <v>6.9025216132607037E-2</v>
      </c>
      <c r="S11" s="4" t="s">
        <v>36</v>
      </c>
      <c r="T11" s="5">
        <v>0.93</v>
      </c>
      <c r="U11" s="5">
        <f t="shared" si="1"/>
        <v>1</v>
      </c>
      <c r="V11" s="6">
        <f t="shared" si="2"/>
        <v>-6.9999999999999951E-2</v>
      </c>
      <c r="W11" s="5">
        <f t="shared" si="3"/>
        <v>1</v>
      </c>
      <c r="X11" s="6">
        <f t="shared" si="4"/>
        <v>-6.9999999999999951E-2</v>
      </c>
      <c r="Z11" s="1"/>
    </row>
    <row r="12" spans="1:26" x14ac:dyDescent="0.35">
      <c r="A12">
        <v>21</v>
      </c>
      <c r="B12" t="s">
        <v>33</v>
      </c>
      <c r="C12">
        <v>3059993.75</v>
      </c>
      <c r="D12">
        <v>3681333</v>
      </c>
      <c r="E12">
        <v>1253271.25</v>
      </c>
      <c r="F12">
        <v>1793571</v>
      </c>
      <c r="G12">
        <v>414172.45750000002</v>
      </c>
      <c r="H12">
        <v>226738.42749999999</v>
      </c>
      <c r="I12">
        <v>223329.42749999999</v>
      </c>
      <c r="J12">
        <v>2442384918.9516101</v>
      </c>
      <c r="K12">
        <v>252.0025</v>
      </c>
      <c r="L12">
        <v>40649.67</v>
      </c>
      <c r="M12">
        <v>10601.9925</v>
      </c>
      <c r="N12">
        <v>0.88298126480099004</v>
      </c>
      <c r="O12">
        <v>0.89425541959736798</v>
      </c>
      <c r="P12" s="1">
        <f t="shared" si="0"/>
        <v>1.1274154796377944E-2</v>
      </c>
      <c r="S12" s="4" t="s">
        <v>25</v>
      </c>
      <c r="T12" s="5">
        <v>0.89</v>
      </c>
      <c r="U12" s="5">
        <f t="shared" si="1"/>
        <v>0.86896968243873596</v>
      </c>
      <c r="V12" s="6">
        <f t="shared" si="2"/>
        <v>2.1030317561264056E-2</v>
      </c>
      <c r="W12" s="5">
        <f t="shared" si="3"/>
        <v>0.95217000169282795</v>
      </c>
      <c r="X12" s="6">
        <f t="shared" si="4"/>
        <v>-6.2170001692827936E-2</v>
      </c>
      <c r="Z12" s="1"/>
    </row>
    <row r="13" spans="1:26" x14ac:dyDescent="0.35">
      <c r="A13">
        <v>13</v>
      </c>
      <c r="B13" t="s">
        <v>25</v>
      </c>
      <c r="C13">
        <v>571551.5</v>
      </c>
      <c r="D13">
        <v>898614</v>
      </c>
      <c r="E13">
        <v>259442.5</v>
      </c>
      <c r="F13">
        <v>521776.75</v>
      </c>
      <c r="G13">
        <v>142474.19</v>
      </c>
      <c r="H13">
        <v>68291.63</v>
      </c>
      <c r="I13">
        <v>66311.932499999995</v>
      </c>
      <c r="J13">
        <v>631178736.04725695</v>
      </c>
      <c r="K13">
        <v>436.95249999999999</v>
      </c>
      <c r="L13">
        <v>8826.7775000000001</v>
      </c>
      <c r="M13">
        <v>3295.8024999999998</v>
      </c>
      <c r="N13">
        <v>0.86896968243873596</v>
      </c>
      <c r="O13">
        <v>0.95217000169282795</v>
      </c>
      <c r="P13" s="1">
        <f t="shared" si="0"/>
        <v>8.3200319254091992E-2</v>
      </c>
      <c r="S13" s="4" t="s">
        <v>33</v>
      </c>
      <c r="T13" s="5">
        <v>0.88</v>
      </c>
      <c r="U13" s="5">
        <f t="shared" si="1"/>
        <v>0.88298126480099004</v>
      </c>
      <c r="V13" s="6">
        <f t="shared" si="2"/>
        <v>-2.9812648009900355E-3</v>
      </c>
      <c r="W13" s="5">
        <f t="shared" si="3"/>
        <v>0.89425541959736798</v>
      </c>
      <c r="X13" s="6">
        <f t="shared" si="4"/>
        <v>-1.425541959736798E-2</v>
      </c>
      <c r="Z13" s="1"/>
    </row>
    <row r="14" spans="1:26" x14ac:dyDescent="0.35">
      <c r="A14">
        <v>14</v>
      </c>
      <c r="B14" t="s">
        <v>26</v>
      </c>
      <c r="C14">
        <v>1974368</v>
      </c>
      <c r="D14">
        <v>2391968.5</v>
      </c>
      <c r="E14">
        <v>393738.25</v>
      </c>
      <c r="F14">
        <v>640715.75</v>
      </c>
      <c r="G14">
        <v>265636.935</v>
      </c>
      <c r="H14">
        <v>84222.942500000005</v>
      </c>
      <c r="I14">
        <v>84100.11</v>
      </c>
      <c r="J14">
        <v>1466847577.82743</v>
      </c>
      <c r="K14">
        <v>380.72750000000002</v>
      </c>
      <c r="L14">
        <v>21125.142500000002</v>
      </c>
      <c r="M14">
        <v>5597.52</v>
      </c>
      <c r="N14">
        <v>0.84456342282518504</v>
      </c>
      <c r="O14">
        <v>0.86211323938802997</v>
      </c>
      <c r="P14" s="1">
        <f t="shared" si="0"/>
        <v>1.7549816562844933E-2</v>
      </c>
      <c r="S14" s="4" t="s">
        <v>26</v>
      </c>
      <c r="T14" s="5">
        <v>0.85</v>
      </c>
      <c r="U14" s="5">
        <f t="shared" si="1"/>
        <v>0.84456342282518504</v>
      </c>
      <c r="V14" s="6">
        <f t="shared" si="2"/>
        <v>5.4365771748149383E-3</v>
      </c>
      <c r="W14" s="5">
        <f t="shared" si="3"/>
        <v>0.86211323938802997</v>
      </c>
      <c r="X14" s="6">
        <f t="shared" si="4"/>
        <v>-1.2113239388029995E-2</v>
      </c>
      <c r="Z14" s="1"/>
    </row>
    <row r="15" spans="1:26" x14ac:dyDescent="0.35">
      <c r="A15">
        <v>6</v>
      </c>
      <c r="B15" t="s">
        <v>18</v>
      </c>
      <c r="C15">
        <v>66943.5</v>
      </c>
      <c r="D15">
        <v>76016.5</v>
      </c>
      <c r="E15">
        <v>13025</v>
      </c>
      <c r="F15">
        <v>17978.5</v>
      </c>
      <c r="G15">
        <v>18210.017500000002</v>
      </c>
      <c r="H15">
        <v>2996.9074999999998</v>
      </c>
      <c r="I15">
        <v>2843.5174999999999</v>
      </c>
      <c r="J15">
        <v>74679435.219615206</v>
      </c>
      <c r="K15">
        <v>1815.55</v>
      </c>
      <c r="L15">
        <v>1076.6775</v>
      </c>
      <c r="M15">
        <v>121.77</v>
      </c>
      <c r="N15">
        <v>0.83010341690625999</v>
      </c>
      <c r="O15">
        <v>1</v>
      </c>
      <c r="P15" s="1">
        <f t="shared" si="0"/>
        <v>0.16989658309374001</v>
      </c>
      <c r="S15" s="4" t="s">
        <v>31</v>
      </c>
      <c r="T15" s="5">
        <v>0.81</v>
      </c>
      <c r="U15" s="5">
        <f t="shared" si="1"/>
        <v>0.93097478386739296</v>
      </c>
      <c r="V15" s="6">
        <f t="shared" si="2"/>
        <v>-0.12097478386739291</v>
      </c>
      <c r="W15" s="5">
        <f t="shared" si="3"/>
        <v>1</v>
      </c>
      <c r="X15" s="6">
        <f t="shared" si="4"/>
        <v>-0.18999999999999995</v>
      </c>
      <c r="Z15" s="1"/>
    </row>
    <row r="16" spans="1:26" x14ac:dyDescent="0.35">
      <c r="A16">
        <v>10</v>
      </c>
      <c r="B16" t="s">
        <v>22</v>
      </c>
      <c r="C16">
        <v>411521.5</v>
      </c>
      <c r="D16">
        <v>481597.75</v>
      </c>
      <c r="E16">
        <v>72692.5</v>
      </c>
      <c r="F16">
        <v>120536</v>
      </c>
      <c r="G16">
        <v>101873.9</v>
      </c>
      <c r="H16">
        <v>13774.05</v>
      </c>
      <c r="I16">
        <v>13774.05</v>
      </c>
      <c r="J16">
        <v>397670931.06115401</v>
      </c>
      <c r="K16">
        <v>357.40249999999997</v>
      </c>
      <c r="L16">
        <v>5425.4624999999996</v>
      </c>
      <c r="M16">
        <v>595.4425</v>
      </c>
      <c r="N16">
        <v>0.77679009036876401</v>
      </c>
      <c r="O16">
        <v>0.89888484708666105</v>
      </c>
      <c r="P16" s="1">
        <f t="shared" si="0"/>
        <v>0.12209475671789705</v>
      </c>
      <c r="S16" s="4" t="s">
        <v>41</v>
      </c>
      <c r="T16" s="5">
        <v>0.79</v>
      </c>
      <c r="U16" s="5" t="s">
        <v>42</v>
      </c>
      <c r="V16" s="6" t="s">
        <v>42</v>
      </c>
      <c r="W16" s="6" t="s">
        <v>42</v>
      </c>
      <c r="X16" s="6" t="s">
        <v>42</v>
      </c>
      <c r="Z16" s="1"/>
    </row>
    <row r="17" spans="1:26" x14ac:dyDescent="0.35">
      <c r="A17">
        <v>18</v>
      </c>
      <c r="B17" t="s">
        <v>30</v>
      </c>
      <c r="C17">
        <v>442423.75</v>
      </c>
      <c r="D17">
        <v>544394.75</v>
      </c>
      <c r="E17">
        <v>46027.5</v>
      </c>
      <c r="F17">
        <v>75689</v>
      </c>
      <c r="G17">
        <v>89036.244999999995</v>
      </c>
      <c r="H17">
        <v>9427.2625000000007</v>
      </c>
      <c r="I17">
        <v>2136.2224999999999</v>
      </c>
      <c r="J17">
        <v>403485327.35707301</v>
      </c>
      <c r="K17">
        <v>408.16750000000002</v>
      </c>
      <c r="L17">
        <v>5235.2749999999996</v>
      </c>
      <c r="M17">
        <v>632.09249999999997</v>
      </c>
      <c r="N17">
        <v>0.73107616278869503</v>
      </c>
      <c r="O17">
        <v>0.812135604445127</v>
      </c>
      <c r="P17" s="1">
        <f t="shared" si="0"/>
        <v>8.1059441656431974E-2</v>
      </c>
      <c r="S17" s="4" t="s">
        <v>22</v>
      </c>
      <c r="T17" s="5">
        <v>0.78</v>
      </c>
      <c r="U17" s="5">
        <f t="shared" si="1"/>
        <v>0.77679009036876401</v>
      </c>
      <c r="V17" s="6">
        <f t="shared" si="2"/>
        <v>3.2099096312360187E-3</v>
      </c>
      <c r="W17" s="5">
        <f t="shared" si="3"/>
        <v>0.89888484708666105</v>
      </c>
      <c r="X17" s="6">
        <f t="shared" si="4"/>
        <v>-0.11888484708666103</v>
      </c>
      <c r="Z17" s="1"/>
    </row>
    <row r="18" spans="1:26" x14ac:dyDescent="0.35">
      <c r="A18">
        <v>26</v>
      </c>
      <c r="B18" t="s">
        <v>38</v>
      </c>
      <c r="C18">
        <v>501740</v>
      </c>
      <c r="D18">
        <v>528148</v>
      </c>
      <c r="E18">
        <v>192584.25</v>
      </c>
      <c r="F18">
        <v>210215.5</v>
      </c>
      <c r="G18">
        <v>73086.820000000007</v>
      </c>
      <c r="H18">
        <v>23424.865000000002</v>
      </c>
      <c r="I18">
        <v>23421.66</v>
      </c>
      <c r="J18">
        <v>450195086.63607299</v>
      </c>
      <c r="K18">
        <v>285.19</v>
      </c>
      <c r="L18">
        <v>8767.0450000000001</v>
      </c>
      <c r="M18">
        <v>2962.5225</v>
      </c>
      <c r="N18">
        <v>0.71775653349226198</v>
      </c>
      <c r="O18">
        <v>0.72073690844040705</v>
      </c>
      <c r="P18" s="1">
        <f t="shared" si="0"/>
        <v>2.9803749481450703E-3</v>
      </c>
      <c r="S18" s="4" t="s">
        <v>30</v>
      </c>
      <c r="T18" s="5">
        <v>0.73</v>
      </c>
      <c r="U18" s="5">
        <f t="shared" si="1"/>
        <v>0.73107616278869503</v>
      </c>
      <c r="V18" s="6">
        <f t="shared" si="2"/>
        <v>-1.0761627886950453E-3</v>
      </c>
      <c r="W18" s="5">
        <f t="shared" si="3"/>
        <v>0.812135604445127</v>
      </c>
      <c r="X18" s="6">
        <f t="shared" si="4"/>
        <v>-8.213560444512702E-2</v>
      </c>
      <c r="Z18" s="1"/>
    </row>
    <row r="19" spans="1:26" x14ac:dyDescent="0.35">
      <c r="A19">
        <v>5</v>
      </c>
      <c r="B19" t="s">
        <v>17</v>
      </c>
      <c r="C19">
        <v>712266.75</v>
      </c>
      <c r="D19">
        <v>809939</v>
      </c>
      <c r="E19">
        <v>184906.25</v>
      </c>
      <c r="F19">
        <v>240840.5</v>
      </c>
      <c r="G19">
        <v>102206.985</v>
      </c>
      <c r="H19">
        <v>32762.177500000002</v>
      </c>
      <c r="I19">
        <v>32762.177500000002</v>
      </c>
      <c r="J19">
        <v>600482401.68426895</v>
      </c>
      <c r="K19">
        <v>429.53250000000003</v>
      </c>
      <c r="L19">
        <v>9245.0750000000007</v>
      </c>
      <c r="M19">
        <v>1938.9625000000001</v>
      </c>
      <c r="N19">
        <v>0.71296436673904895</v>
      </c>
      <c r="O19">
        <v>0.75982803347648498</v>
      </c>
      <c r="P19" s="1">
        <f t="shared" si="0"/>
        <v>4.6863666737436027E-2</v>
      </c>
      <c r="S19" s="4" t="s">
        <v>17</v>
      </c>
      <c r="T19" s="5">
        <v>0.71</v>
      </c>
      <c r="U19" s="5">
        <f t="shared" si="1"/>
        <v>0.71296436673904895</v>
      </c>
      <c r="V19" s="6">
        <f t="shared" si="2"/>
        <v>-2.9643667390489847E-3</v>
      </c>
      <c r="W19" s="5">
        <f t="shared" si="3"/>
        <v>0.75982803347648498</v>
      </c>
      <c r="X19" s="6">
        <f t="shared" si="4"/>
        <v>-4.9828033476485012E-2</v>
      </c>
      <c r="Z19" s="1"/>
    </row>
    <row r="20" spans="1:26" x14ac:dyDescent="0.35">
      <c r="A20">
        <v>9</v>
      </c>
      <c r="B20" t="s">
        <v>21</v>
      </c>
      <c r="C20">
        <v>818557.75</v>
      </c>
      <c r="D20">
        <v>929314.5</v>
      </c>
      <c r="E20">
        <v>292725.25</v>
      </c>
      <c r="F20">
        <v>390066.25</v>
      </c>
      <c r="G20">
        <v>119358.46</v>
      </c>
      <c r="H20">
        <v>50229.322500000002</v>
      </c>
      <c r="I20">
        <v>49805.074999999997</v>
      </c>
      <c r="J20">
        <v>751486222.76917195</v>
      </c>
      <c r="K20">
        <v>248.85</v>
      </c>
      <c r="L20">
        <v>5367.7974999999997</v>
      </c>
      <c r="M20">
        <v>1499.4625000000001</v>
      </c>
      <c r="N20">
        <v>0.70375247052940204</v>
      </c>
      <c r="O20">
        <v>0.77938348328138096</v>
      </c>
      <c r="P20" s="1">
        <f t="shared" si="0"/>
        <v>7.5631012751978921E-2</v>
      </c>
      <c r="S20" s="4" t="s">
        <v>21</v>
      </c>
      <c r="T20" s="5">
        <v>0.7</v>
      </c>
      <c r="U20" s="5">
        <f t="shared" si="1"/>
        <v>0.70375247052940204</v>
      </c>
      <c r="V20" s="6">
        <f t="shared" si="2"/>
        <v>-3.7524705294020855E-3</v>
      </c>
      <c r="W20" s="5">
        <f t="shared" si="3"/>
        <v>0.77938348328138096</v>
      </c>
      <c r="X20" s="6">
        <f t="shared" si="4"/>
        <v>-7.9383483281381007E-2</v>
      </c>
      <c r="Z20" s="1"/>
    </row>
    <row r="21" spans="1:26" x14ac:dyDescent="0.35">
      <c r="A21">
        <v>2</v>
      </c>
      <c r="B21" t="s">
        <v>14</v>
      </c>
      <c r="C21">
        <v>571559.25</v>
      </c>
      <c r="D21">
        <v>673946</v>
      </c>
      <c r="E21">
        <v>113969.75</v>
      </c>
      <c r="F21">
        <v>199371.75</v>
      </c>
      <c r="G21">
        <v>110334.6375</v>
      </c>
      <c r="H21">
        <v>36954.107499999998</v>
      </c>
      <c r="I21">
        <v>12516.102500000001</v>
      </c>
      <c r="J21">
        <v>511887172.58891797</v>
      </c>
      <c r="K21">
        <v>955.61749999999995</v>
      </c>
      <c r="L21">
        <v>6161.7650000000003</v>
      </c>
      <c r="M21">
        <v>1053.1199999999999</v>
      </c>
      <c r="N21">
        <v>0.67403938825702703</v>
      </c>
      <c r="O21">
        <v>0.80940668492592205</v>
      </c>
      <c r="P21" s="1">
        <f t="shared" si="0"/>
        <v>0.13536729666889502</v>
      </c>
      <c r="S21" s="4" t="s">
        <v>38</v>
      </c>
      <c r="T21" s="5">
        <v>0.68</v>
      </c>
      <c r="U21" s="5">
        <f t="shared" si="1"/>
        <v>0.71775653349226198</v>
      </c>
      <c r="V21" s="6">
        <f t="shared" si="2"/>
        <v>-3.7756533492261934E-2</v>
      </c>
      <c r="W21" s="5">
        <f t="shared" si="3"/>
        <v>0.72073690844040705</v>
      </c>
      <c r="X21" s="6">
        <f t="shared" si="4"/>
        <v>-4.0736908440407005E-2</v>
      </c>
      <c r="Z21" s="1"/>
    </row>
    <row r="22" spans="1:26" x14ac:dyDescent="0.35">
      <c r="A22">
        <v>11</v>
      </c>
      <c r="B22" t="s">
        <v>23</v>
      </c>
      <c r="C22">
        <v>790204</v>
      </c>
      <c r="D22">
        <v>1149947.5</v>
      </c>
      <c r="E22">
        <v>103210.75</v>
      </c>
      <c r="F22">
        <v>271975.75</v>
      </c>
      <c r="G22">
        <v>158597.3075</v>
      </c>
      <c r="H22">
        <v>34322.452499999999</v>
      </c>
      <c r="I22">
        <v>33280.587500000001</v>
      </c>
      <c r="J22">
        <v>1014083976.74886</v>
      </c>
      <c r="K22">
        <v>363.48250000000002</v>
      </c>
      <c r="L22">
        <v>14581.2875</v>
      </c>
      <c r="M22">
        <v>1725.7125000000001</v>
      </c>
      <c r="N22">
        <v>0.66162299816737402</v>
      </c>
      <c r="O22">
        <v>0.66162299816737302</v>
      </c>
      <c r="P22" s="1">
        <f t="shared" si="0"/>
        <v>-9.9920072216264089E-16</v>
      </c>
      <c r="S22" s="4" t="s">
        <v>14</v>
      </c>
      <c r="T22" s="5">
        <v>0.68</v>
      </c>
      <c r="U22" s="5">
        <f t="shared" si="1"/>
        <v>0.67403938825702703</v>
      </c>
      <c r="V22" s="6">
        <f t="shared" si="2"/>
        <v>5.960611742973021E-3</v>
      </c>
      <c r="W22" s="5">
        <f t="shared" si="3"/>
        <v>0.80940668492592205</v>
      </c>
      <c r="X22" s="6">
        <f t="shared" si="4"/>
        <v>-0.129406684925922</v>
      </c>
      <c r="Z22" s="1"/>
    </row>
    <row r="23" spans="1:26" x14ac:dyDescent="0.35">
      <c r="A23">
        <v>7</v>
      </c>
      <c r="B23" t="s">
        <v>19</v>
      </c>
      <c r="C23">
        <v>680340.5</v>
      </c>
      <c r="D23">
        <v>1062294.25</v>
      </c>
      <c r="E23">
        <v>579459.25</v>
      </c>
      <c r="F23">
        <v>945645.25</v>
      </c>
      <c r="G23">
        <v>151601.5</v>
      </c>
      <c r="H23">
        <v>129179.75</v>
      </c>
      <c r="I23">
        <v>129179.75</v>
      </c>
      <c r="J23">
        <v>1550906554.2591</v>
      </c>
      <c r="K23">
        <v>313.14249999999998</v>
      </c>
      <c r="L23">
        <v>9159.08</v>
      </c>
      <c r="M23">
        <v>7160.1724999999997</v>
      </c>
      <c r="N23">
        <v>0.653700566777485</v>
      </c>
      <c r="O23">
        <v>0.69329241312642498</v>
      </c>
      <c r="P23" s="1">
        <f t="shared" si="0"/>
        <v>3.9591846348939974E-2</v>
      </c>
      <c r="S23" s="4" t="s">
        <v>18</v>
      </c>
      <c r="T23" s="5">
        <v>0.67</v>
      </c>
      <c r="U23" s="5">
        <f t="shared" si="1"/>
        <v>0.83010341690625999</v>
      </c>
      <c r="V23" s="6">
        <f t="shared" si="2"/>
        <v>-0.16010341690625995</v>
      </c>
      <c r="W23" s="5">
        <f t="shared" si="3"/>
        <v>1</v>
      </c>
      <c r="X23" s="6">
        <f t="shared" si="4"/>
        <v>-0.32999999999999996</v>
      </c>
      <c r="Z23" s="1"/>
    </row>
    <row r="24" spans="1:26" x14ac:dyDescent="0.35">
      <c r="A24">
        <v>1</v>
      </c>
      <c r="B24" t="s">
        <v>13</v>
      </c>
      <c r="C24">
        <v>480396.75</v>
      </c>
      <c r="D24">
        <v>500391.5</v>
      </c>
      <c r="E24">
        <v>55936.5</v>
      </c>
      <c r="F24">
        <v>64613.75</v>
      </c>
      <c r="G24">
        <v>63954.86</v>
      </c>
      <c r="H24">
        <v>6375.1025</v>
      </c>
      <c r="I24">
        <v>6375.1025</v>
      </c>
      <c r="J24">
        <v>436001278.60163701</v>
      </c>
      <c r="K24">
        <v>322.20749999999998</v>
      </c>
      <c r="L24">
        <v>4999.63</v>
      </c>
      <c r="M24">
        <v>619.41999999999996</v>
      </c>
      <c r="N24">
        <v>0.64151485330940605</v>
      </c>
      <c r="O24">
        <v>0.68594437716436896</v>
      </c>
      <c r="P24" s="1">
        <f t="shared" si="0"/>
        <v>4.4429523854962905E-2</v>
      </c>
      <c r="S24" s="4" t="s">
        <v>19</v>
      </c>
      <c r="T24" s="5">
        <v>0.65</v>
      </c>
      <c r="U24" s="5">
        <f t="shared" si="1"/>
        <v>0.653700566777485</v>
      </c>
      <c r="V24" s="6">
        <f t="shared" si="2"/>
        <v>-3.7005667774849815E-3</v>
      </c>
      <c r="W24" s="5">
        <f t="shared" si="3"/>
        <v>0.69329241312642498</v>
      </c>
      <c r="X24" s="6">
        <f t="shared" si="4"/>
        <v>-4.3292413126424956E-2</v>
      </c>
      <c r="Z24" s="1"/>
    </row>
    <row r="25" spans="1:26" x14ac:dyDescent="0.35">
      <c r="A25">
        <v>17</v>
      </c>
      <c r="B25" t="s">
        <v>29</v>
      </c>
      <c r="C25">
        <v>1953456</v>
      </c>
      <c r="D25">
        <v>2714706.25</v>
      </c>
      <c r="E25">
        <v>207130</v>
      </c>
      <c r="F25">
        <v>415131.5</v>
      </c>
      <c r="G25">
        <v>318492.46000000002</v>
      </c>
      <c r="H25">
        <v>33502.052499999998</v>
      </c>
      <c r="I25">
        <v>48664.214999999997</v>
      </c>
      <c r="J25">
        <v>2351339140.52772</v>
      </c>
      <c r="K25">
        <v>328.52249999999998</v>
      </c>
      <c r="L25">
        <v>28329.717499999999</v>
      </c>
      <c r="M25">
        <v>3425.875</v>
      </c>
      <c r="N25">
        <v>0.62485209837042399</v>
      </c>
      <c r="O25">
        <v>0.64937754318929597</v>
      </c>
      <c r="P25" s="1">
        <f t="shared" si="0"/>
        <v>2.4525444818871978E-2</v>
      </c>
      <c r="S25" s="4" t="s">
        <v>13</v>
      </c>
      <c r="T25" s="5">
        <v>0.64</v>
      </c>
      <c r="U25" s="5">
        <f t="shared" si="1"/>
        <v>0.64151485330940605</v>
      </c>
      <c r="V25" s="6">
        <f t="shared" si="2"/>
        <v>-1.514853309406039E-3</v>
      </c>
      <c r="W25" s="5">
        <f t="shared" si="3"/>
        <v>0.68594437716436896</v>
      </c>
      <c r="X25" s="6">
        <f t="shared" si="4"/>
        <v>-4.5944377164368944E-2</v>
      </c>
      <c r="Z25" s="1"/>
    </row>
    <row r="26" spans="1:26" x14ac:dyDescent="0.35">
      <c r="A26">
        <v>20</v>
      </c>
      <c r="B26" t="s">
        <v>32</v>
      </c>
      <c r="C26">
        <v>568770</v>
      </c>
      <c r="D26">
        <v>607464.5</v>
      </c>
      <c r="E26">
        <v>135829</v>
      </c>
      <c r="F26">
        <v>159391.75</v>
      </c>
      <c r="G26">
        <v>78739.195000000007</v>
      </c>
      <c r="H26">
        <v>23563.487499999999</v>
      </c>
      <c r="I26">
        <v>23563.487499999999</v>
      </c>
      <c r="J26">
        <v>561481773.16789305</v>
      </c>
      <c r="K26">
        <v>330.28750000000002</v>
      </c>
      <c r="L26">
        <v>6106.7150000000001</v>
      </c>
      <c r="M26">
        <v>1195.3074999999999</v>
      </c>
      <c r="N26">
        <v>0.61166968983589698</v>
      </c>
      <c r="O26">
        <v>0.64416914915203305</v>
      </c>
      <c r="P26" s="1">
        <f t="shared" si="0"/>
        <v>3.249945931613607E-2</v>
      </c>
      <c r="S26" s="4" t="s">
        <v>29</v>
      </c>
      <c r="T26" s="5">
        <v>0.62</v>
      </c>
      <c r="U26" s="5">
        <f t="shared" si="1"/>
        <v>0.62485209837042399</v>
      </c>
      <c r="V26" s="6">
        <f t="shared" si="2"/>
        <v>-4.8520983704239962E-3</v>
      </c>
      <c r="W26" s="5">
        <f t="shared" si="3"/>
        <v>0.64937754318929597</v>
      </c>
      <c r="X26" s="6">
        <f t="shared" si="4"/>
        <v>-2.9377543189295974E-2</v>
      </c>
      <c r="Z26" s="1"/>
    </row>
    <row r="27" spans="1:26" x14ac:dyDescent="0.35">
      <c r="A27">
        <v>4</v>
      </c>
      <c r="B27" t="s">
        <v>16</v>
      </c>
      <c r="C27">
        <v>133270.75</v>
      </c>
      <c r="D27">
        <v>144269.25</v>
      </c>
      <c r="E27">
        <v>7526.75</v>
      </c>
      <c r="F27">
        <v>8362.5</v>
      </c>
      <c r="G27">
        <v>21356.95</v>
      </c>
      <c r="H27">
        <v>1076.43</v>
      </c>
      <c r="I27">
        <v>292.17250000000001</v>
      </c>
      <c r="J27">
        <v>175205849.01316401</v>
      </c>
      <c r="K27">
        <v>963.87249999999995</v>
      </c>
      <c r="L27">
        <v>3297.3225000000002</v>
      </c>
      <c r="M27">
        <v>94.07</v>
      </c>
      <c r="N27">
        <v>0.44492884572680003</v>
      </c>
      <c r="O27">
        <v>0.726635107042228</v>
      </c>
      <c r="P27" s="1">
        <f t="shared" si="0"/>
        <v>0.28170626131542797</v>
      </c>
      <c r="S27" s="4" t="s">
        <v>23</v>
      </c>
      <c r="T27" s="5">
        <v>0.61</v>
      </c>
      <c r="U27" s="5">
        <f t="shared" si="1"/>
        <v>0.66162299816737402</v>
      </c>
      <c r="V27" s="6">
        <f t="shared" si="2"/>
        <v>-5.1622998167374035E-2</v>
      </c>
      <c r="W27" s="5">
        <f t="shared" si="3"/>
        <v>0.66162299816737302</v>
      </c>
      <c r="X27" s="6">
        <f t="shared" si="4"/>
        <v>-5.1622998167373035E-2</v>
      </c>
      <c r="Z27" s="1"/>
    </row>
    <row r="28" spans="1:26" x14ac:dyDescent="0.35">
      <c r="S28" s="4" t="s">
        <v>32</v>
      </c>
      <c r="T28" s="5">
        <v>0.61</v>
      </c>
      <c r="U28" s="5">
        <f t="shared" si="1"/>
        <v>0.61166968983589698</v>
      </c>
      <c r="V28" s="6">
        <f t="shared" si="2"/>
        <v>-1.6696898358969925E-3</v>
      </c>
      <c r="W28" s="5">
        <f t="shared" si="3"/>
        <v>0.64416914915203305</v>
      </c>
      <c r="X28" s="6">
        <f t="shared" si="4"/>
        <v>-3.4169149152033063E-2</v>
      </c>
      <c r="Z28" s="1"/>
    </row>
    <row r="29" spans="1:26" x14ac:dyDescent="0.35">
      <c r="S29" s="4" t="s">
        <v>16</v>
      </c>
      <c r="T29" s="5">
        <v>0.38</v>
      </c>
      <c r="U29" s="5">
        <f t="shared" si="1"/>
        <v>0.44492884572680003</v>
      </c>
      <c r="V29" s="6">
        <f t="shared" si="2"/>
        <v>-6.4928845726800022E-2</v>
      </c>
      <c r="W29" s="5">
        <f t="shared" si="3"/>
        <v>0.726635107042228</v>
      </c>
      <c r="X29" s="6">
        <f t="shared" si="4"/>
        <v>-0.346635107042228</v>
      </c>
      <c r="Z29" s="1"/>
    </row>
  </sheetData>
  <autoFilter ref="A1:N27">
    <sortState ref="A2:N27">
      <sortCondition descending="1" ref="N1:N27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base_resultado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</dc:creator>
  <cp:lastModifiedBy>Augusto</cp:lastModifiedBy>
  <dcterms:created xsi:type="dcterms:W3CDTF">2022-09-01T20:22:32Z</dcterms:created>
  <dcterms:modified xsi:type="dcterms:W3CDTF">2022-09-01T20:22:44Z</dcterms:modified>
</cp:coreProperties>
</file>