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FQS\4 SERVIDORES\MARCELO\Saneamento\Saneamento\DOCUMENTOS GERADOS\Protocolo 19.313.943-4\Protocolo 17.200.836-4_Minuta resolucao_Saneamento_Emerson\"/>
    </mc:Choice>
  </mc:AlternateContent>
  <xr:revisionPtr revIDLastSave="0" documentId="13_ncr:1_{DD9B4913-1D06-4C2D-9DF8-53DB21683696}" xr6:coauthVersionLast="36" xr6:coauthVersionMax="36" xr10:uidLastSave="{00000000-0000-0000-0000-000000000000}"/>
  <bookViews>
    <workbookView minimized="1" xWindow="0" yWindow="0" windowWidth="28800" windowHeight="11625" firstSheet="3" activeTab="11" xr2:uid="{8A93E9AD-5047-499D-83AA-EF8BCB337112}"/>
  </bookViews>
  <sheets>
    <sheet name="Inf.  Inc I" sheetId="1" r:id="rId1"/>
    <sheet name="Inf. Inc II" sheetId="4" r:id="rId2"/>
    <sheet name="Inf. Inc III" sheetId="20" r:id="rId3"/>
    <sheet name="Inf. Inc IV" sheetId="5" r:id="rId4"/>
    <sheet name="Inf. Inc V" sheetId="6" r:id="rId5"/>
    <sheet name="Inf. Inc VI" sheetId="8" r:id="rId6"/>
    <sheet name="Inf. Inc VII" sheetId="9" r:id="rId7"/>
    <sheet name="Inf. Inc VIII" sheetId="11" r:id="rId8"/>
    <sheet name="Inf. Inc X e XI" sheetId="18" r:id="rId9"/>
    <sheet name="Inf. Inc IX XII XIII" sheetId="12" r:id="rId10"/>
    <sheet name="Inf. Inc XIV" sheetId="19" r:id="rId11"/>
    <sheet name="Modelo Cálculo Indicadores anoX" sheetId="21" r:id="rId12"/>
  </sheets>
  <definedNames>
    <definedName name="_ftnref1" localSheetId="11">'Modelo Cálculo Indicadores anoX'!$C$5</definedName>
    <definedName name="OLE_LINK2" localSheetId="11">'Modelo Cálculo Indicadores anoX'!$B$7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6" i="21" l="1"/>
  <c r="CU6" i="21"/>
  <c r="H19" i="5"/>
  <c r="CI6" i="21"/>
  <c r="BW6" i="21"/>
  <c r="BK6" i="21"/>
  <c r="AY6" i="21"/>
  <c r="AM6" i="21"/>
  <c r="AA6" i="21" l="1"/>
  <c r="O6" i="21"/>
  <c r="C6" i="21"/>
  <c r="B17" i="19"/>
  <c r="C17" i="19"/>
  <c r="D17" i="19"/>
  <c r="E17" i="19"/>
  <c r="A17" i="19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E23" i="12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A22" i="18"/>
  <c r="B21" i="11"/>
  <c r="C21" i="11"/>
  <c r="D21" i="11"/>
  <c r="E21" i="11"/>
  <c r="F21" i="11"/>
  <c r="G21" i="11"/>
  <c r="H21" i="11"/>
  <c r="I21" i="11"/>
  <c r="J21" i="11"/>
  <c r="K21" i="11"/>
  <c r="A21" i="11"/>
  <c r="B22" i="9"/>
  <c r="C22" i="9"/>
  <c r="D22" i="9"/>
  <c r="E22" i="9"/>
  <c r="F22" i="9"/>
  <c r="G22" i="9"/>
  <c r="H22" i="9"/>
  <c r="I22" i="9"/>
  <c r="J22" i="9"/>
  <c r="K22" i="9"/>
  <c r="L22" i="9"/>
  <c r="A22" i="9"/>
  <c r="B23" i="8"/>
  <c r="C23" i="8"/>
  <c r="D23" i="8"/>
  <c r="E23" i="8"/>
  <c r="F23" i="8"/>
  <c r="G23" i="8"/>
  <c r="H23" i="8"/>
  <c r="I23" i="8"/>
  <c r="J23" i="8"/>
  <c r="K23" i="8"/>
  <c r="L23" i="8"/>
  <c r="M23" i="8"/>
  <c r="A23" i="8"/>
  <c r="B20" i="6"/>
  <c r="C20" i="6"/>
  <c r="D20" i="6"/>
  <c r="E20" i="6"/>
  <c r="F20" i="6"/>
  <c r="G20" i="6"/>
  <c r="H20" i="6"/>
  <c r="A20" i="6"/>
  <c r="B19" i="5"/>
  <c r="C19" i="5"/>
  <c r="D19" i="5"/>
  <c r="E19" i="5"/>
  <c r="F19" i="5"/>
  <c r="G19" i="5"/>
  <c r="I19" i="5"/>
  <c r="A19" i="5"/>
  <c r="B30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C30" i="1"/>
  <c r="A28" i="4"/>
  <c r="A30" i="20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0" i="1"/>
  <c r="B28" i="4"/>
  <c r="C28" i="4"/>
  <c r="D28" i="4"/>
  <c r="E28" i="4"/>
  <c r="F28" i="4"/>
  <c r="G28" i="4"/>
  <c r="H28" i="4"/>
  <c r="I28" i="4"/>
  <c r="J28" i="4"/>
  <c r="K28" i="4"/>
  <c r="L28" i="4"/>
  <c r="M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977C13A1-2247-46DB-9A1B-87AB035CBFD2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9E36F556-993D-4648-968A-BE61C3DF2F29}">
      <text>
        <r>
          <rPr>
            <sz val="9"/>
            <color indexed="81"/>
            <rFont val="Segoe UI"/>
            <family val="2"/>
          </rPr>
          <t>Nesse campo deve ser informado o tipo de estação, sendo "ETA" para Estações de Tratamento de Água e "ETE" para Estações de Tratamento de Esgoto.</t>
        </r>
      </text>
    </comment>
    <comment ref="C5" authorId="0" shapeId="0" xr:uid="{FD3BDE51-0C40-40AF-8280-392B20742F91}">
      <text>
        <r>
          <rPr>
            <sz val="9"/>
            <color indexed="81"/>
            <rFont val="Segoe UI"/>
            <family val="2"/>
          </rPr>
          <t>Nome da estação (deve ser adotada grafia padronizada pela prestadora de serviços).</t>
        </r>
      </text>
    </comment>
    <comment ref="D5" authorId="0" shapeId="0" xr:uid="{9C80F267-9C52-457C-AB38-38E7D841C719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E5" authorId="0" shapeId="0" xr:uid="{6CAD9186-50A7-4E01-BA13-AB45848B67E2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F5" authorId="0" shapeId="0" xr:uid="{0031C122-92EE-4CAA-BB6B-DD05645C6BE6}">
      <text>
        <r>
          <rPr>
            <sz val="9"/>
            <color indexed="81"/>
            <rFont val="Segoe UI"/>
            <family val="2"/>
          </rPr>
          <t>Endereço completo da estação.</t>
        </r>
      </text>
    </comment>
    <comment ref="G5" authorId="0" shapeId="0" xr:uid="{973F287D-0045-4213-982B-3D65C7F596F4}">
      <text>
        <r>
          <rPr>
            <sz val="9"/>
            <color indexed="81"/>
            <rFont val="Segoe UI"/>
            <family val="2"/>
          </rPr>
          <t>Nome e códigos IBGE para os municípios atendidos pela estação, no formato "Nome - Código IBGE; ..."</t>
        </r>
      </text>
    </comment>
    <comment ref="H5" authorId="0" shapeId="0" xr:uid="{A78D5512-1FB7-495F-B945-B97406FB8EA0}">
      <text>
        <r>
          <rPr>
            <sz val="9"/>
            <color indexed="81"/>
            <rFont val="Segoe UI"/>
            <family val="2"/>
          </rPr>
          <t>No caso de ETEs, informar qual a Classe da estação, conforme Portaria IAP n° 256/2013.</t>
        </r>
      </text>
    </comment>
    <comment ref="I5" authorId="0" shapeId="0" xr:uid="{C59D62A3-5406-4258-B488-4079A6B2862E}">
      <text>
        <r>
          <rPr>
            <sz val="9"/>
            <color indexed="81"/>
            <rFont val="Segoe UI"/>
            <family val="2"/>
          </rPr>
          <t>Para ETAs abrangendo necessariamente os seguintes parâmetros: cor, turbidez, pH, fluroreto, cloro residual livre, coliformes totais, eschericchia coli.
Para ETEs abrangendo necessariamente os seguintes parâmetros: temperatura, pH, DBO(5,20), DQO, sólidos sedimentáveis, sólidos suspensos totais.</t>
        </r>
      </text>
    </comment>
    <comment ref="J5" authorId="0" shapeId="0" xr:uid="{F8D644DC-477C-4EAA-BE9A-C0DF8142F489}">
      <text>
        <r>
          <rPr>
            <sz val="9"/>
            <color indexed="81"/>
            <rFont val="Segoe UI"/>
            <family val="2"/>
          </rPr>
          <t>Unidade de medida empregada para interpretação dos valores. Por exemplo: mg/m³.</t>
        </r>
      </text>
    </comment>
    <comment ref="K5" authorId="0" shapeId="0" xr:uid="{CAFAA0C0-5EEA-4519-8FD4-FF8332D5A44B}">
      <text>
        <r>
          <rPr>
            <sz val="9"/>
            <color indexed="81"/>
            <rFont val="Segoe UI"/>
            <family val="2"/>
          </rPr>
          <t>No caso de ETEs deverá ser informada a eficiência de remoção de DBO da estação no mês/ano de referência.</t>
        </r>
      </text>
    </comment>
    <comment ref="L5" authorId="0" shapeId="0" xr:uid="{3FC1C219-9EA1-4AA7-A236-A77E510B6605}">
      <text>
        <r>
          <rPr>
            <sz val="9"/>
            <color indexed="81"/>
            <rFont val="Segoe UI"/>
            <family val="2"/>
          </rPr>
          <t>Número de análises requeridas para o parâmetro.</t>
        </r>
      </text>
    </comment>
    <comment ref="M5" authorId="0" shapeId="0" xr:uid="{B9909FA7-2182-4D37-9E6A-97D20E03A3BB}">
      <text>
        <r>
          <rPr>
            <sz val="9"/>
            <color indexed="81"/>
            <rFont val="Segoe UI"/>
            <family val="2"/>
          </rPr>
          <t>Número total de análise realizadas, desconsiderando-se as recoletas.</t>
        </r>
      </text>
    </comment>
    <comment ref="N5" authorId="0" shapeId="0" xr:uid="{E898CD57-0E0D-4BF6-AF88-ECD5688BA509}">
      <text>
        <r>
          <rPr>
            <sz val="9"/>
            <color indexed="81"/>
            <rFont val="Segoe UI"/>
            <family val="2"/>
          </rPr>
          <t>Número total de amostras, desconsiderando-se as recoletas, cujo resultado não atende ao padrão legal.</t>
        </r>
      </text>
    </comment>
    <comment ref="O5" authorId="0" shapeId="0" xr:uid="{E0AA35E7-977E-422A-BC64-1F782ABE2586}">
      <text>
        <r>
          <rPr>
            <sz val="9"/>
            <color indexed="81"/>
            <rFont val="Segoe UI"/>
            <family val="2"/>
          </rPr>
          <t>Caso o valor da coluna "Número de análises em desconformidade com o valor legal permitido" seja diferente de 0 (zero), a prestadora deverá informar as ações para verificação da causa e as ações adotadas, quando couber, para o seu saneamento.</t>
        </r>
      </text>
    </comment>
    <comment ref="P5" authorId="0" shapeId="0" xr:uid="{137D2300-72B0-4AD5-867A-31A7020EDE65}">
      <text>
        <r>
          <rPr>
            <sz val="9"/>
            <color indexed="81"/>
            <rFont val="Segoe UI"/>
            <family val="2"/>
          </rPr>
          <t>Menor valor observado dentre todos os resultados de análise para o parâmetro no mês/ano de referência.</t>
        </r>
      </text>
    </comment>
    <comment ref="Q5" authorId="0" shapeId="0" xr:uid="{166D52DE-169A-47FB-A038-ED9E56511D7B}">
      <text>
        <r>
          <rPr>
            <sz val="9"/>
            <color indexed="81"/>
            <rFont val="Segoe UI"/>
            <family val="2"/>
          </rPr>
          <t>Maior valor observado dentre todos os resultados de análise para o parâmetro no mês/ano de referência.</t>
        </r>
      </text>
    </comment>
    <comment ref="R5" authorId="0" shapeId="0" xr:uid="{2A526525-5CBD-41BA-A65D-B43106CAA686}">
      <text>
        <r>
          <rPr>
            <sz val="9"/>
            <color indexed="81"/>
            <rFont val="Segoe UI"/>
            <family val="2"/>
          </rPr>
          <t>Média aritmética dos valores observados para todos os resultados de análise para o parâmetro no mês/ano de referência.</t>
        </r>
      </text>
    </comment>
    <comment ref="S5" authorId="0" shapeId="0" xr:uid="{9CFFEED9-6581-418E-8DF5-DCBD9432CEA1}">
      <text>
        <r>
          <rPr>
            <sz val="9"/>
            <color indexed="81"/>
            <rFont val="Segoe UI"/>
            <family val="2"/>
          </rPr>
          <t>Desvio padrão dos valores observados para todos os resultados de análise para o parâmetro no mês/ano de referência.</t>
        </r>
      </text>
    </comment>
    <comment ref="T5" authorId="0" shapeId="0" xr:uid="{72A798E6-ED1D-42A3-A8F6-F8FC4C0D6F95}">
      <text>
        <r>
          <rPr>
            <sz val="9"/>
            <color indexed="81"/>
            <rFont val="Segoe UI"/>
            <family val="2"/>
          </rPr>
          <t>Periodicidade de análise para o parâmetro conforme legislação vigente.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91EB50FF-E0CF-4332-A58E-E8BFA89DA5FE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5F1730F6-0173-4F3A-9A7D-D564AA94D535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F4FBD665-D5C3-4745-8D89-D15CF160C2B8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1554B786-6587-4113-A875-07C16054EC3F}">
      <text>
        <r>
          <rPr>
            <sz val="9"/>
            <color indexed="81"/>
            <rFont val="Segoe UI"/>
            <family val="2"/>
          </rPr>
          <t>Identificar a categoria de usuário de acordo com a atual estrutura tarifária. Por exemplo: RESIDENCIAL, COMERCIAL, INDUSTRIAL, UTILIDADE PÚBLICA ou TARIFA SOCIAL.</t>
        </r>
      </text>
    </comment>
    <comment ref="E5" authorId="0" shapeId="0" xr:uid="{D8F3B3CD-E624-4620-B0DA-06B5209DF481}">
      <text>
        <r>
          <rPr>
            <sz val="9"/>
            <color indexed="81"/>
            <rFont val="Segoe UI"/>
            <family val="2"/>
          </rPr>
          <t>Somatório do consumo de água micromedido no ano.</t>
        </r>
      </text>
    </comment>
    <comment ref="F5" authorId="0" shapeId="0" xr:uid="{58E02A45-7223-46B4-BFF2-DD2AAED57FD0}">
      <text>
        <r>
          <rPr>
            <sz val="9"/>
            <color indexed="81"/>
            <rFont val="Segoe UI"/>
            <family val="2"/>
          </rPr>
          <t>Consumo médio diário, obtido pela razão entre o Volume total de consumo de água e a quantidade de ligações ativas de água no ano.</t>
        </r>
      </text>
    </comment>
    <comment ref="G5" authorId="0" shapeId="0" xr:uid="{1F955492-0936-43CD-95FF-862D3A929E0A}">
      <text>
        <r>
          <rPr>
            <sz val="9"/>
            <color indexed="81"/>
            <rFont val="Segoe UI"/>
            <family val="2"/>
          </rPr>
          <t>Quantidade de ligações ativas de água que estavam em pleno funcionamento no ano de referência.</t>
        </r>
      </text>
    </comment>
    <comment ref="H5" authorId="0" shapeId="0" xr:uid="{1A075233-E7C5-4849-AD0B-294363E6E448}">
      <text>
        <r>
          <rPr>
            <sz val="9"/>
            <color indexed="81"/>
            <rFont val="Segoe UI"/>
            <family val="2"/>
          </rPr>
          <t>Quantidade de ligações inativas de água no ano de referência.</t>
        </r>
      </text>
    </comment>
    <comment ref="I5" authorId="0" shapeId="0" xr:uid="{87BC1D75-870D-4E51-8BB9-84EF9DD54451}">
      <text>
        <r>
          <rPr>
            <sz val="9"/>
            <color indexed="81"/>
            <rFont val="Segoe UI"/>
            <family val="2"/>
          </rPr>
          <t>Quantidade de ligações possíveis dde água, porém ainda não executadas, face a disponibilidade de rede de abastecimento de água na localidade.</t>
        </r>
      </text>
    </comment>
    <comment ref="J5" authorId="0" shapeId="0" xr:uid="{12233BFB-0066-46FA-AA4B-85C3457FA5AD}">
      <text>
        <r>
          <rPr>
            <sz val="9"/>
            <color indexed="81"/>
            <rFont val="Segoe UI"/>
            <family val="2"/>
          </rPr>
          <t xml:space="preserve">Quantidade de ligações ativas de esgoto que estavam em pleno funcionamento no ano de referência.
</t>
        </r>
      </text>
    </comment>
    <comment ref="K5" authorId="0" shapeId="0" xr:uid="{D20EC064-FCC6-4AE0-9525-2751C5DE0115}">
      <text>
        <r>
          <rPr>
            <sz val="9"/>
            <color indexed="81"/>
            <rFont val="Segoe UI"/>
            <family val="2"/>
          </rPr>
          <t>Quantidade de ligações inativas de esgoto no ano de referência.</t>
        </r>
      </text>
    </comment>
    <comment ref="L5" authorId="0" shapeId="0" xr:uid="{854CCF5A-E991-46EE-A2C0-D7E2475782AC}">
      <text>
        <r>
          <rPr>
            <sz val="9"/>
            <color indexed="81"/>
            <rFont val="Segoe UI"/>
            <family val="2"/>
          </rPr>
          <t>Quantidade de ligações possíveis de esgoto, porém ainda não executadas, face a disponibilidade de rede coletora de esgotamento sanitário na localidade.</t>
        </r>
      </text>
    </comment>
    <comment ref="M5" authorId="0" shapeId="0" xr:uid="{7660D1F5-68B4-4FC7-9751-1C1589B35286}">
      <text>
        <r>
          <rPr>
            <sz val="9"/>
            <color indexed="81"/>
            <rFont val="Segoe UI"/>
            <family val="2"/>
          </rPr>
          <t>Quantidade total de economias na área de abrangência do prestador de serviços, cadastradas pelo prestador, com ligação ativa à rede pública de abastecimento de água, no período de referência. No caso da categoria RESIDENCIAL, considera-se que uma economia residencial é equivalente a um domilício. Ligações e economias ativas de água são aquelas que estão em pleno funcionamento.</t>
        </r>
      </text>
    </comment>
    <comment ref="N5" authorId="0" shapeId="0" xr:uid="{229D61CB-284D-464F-AAA0-31A9C7F14006}">
      <text>
        <r>
          <rPr>
            <sz val="9"/>
            <color indexed="81"/>
            <rFont val="Segoe UI"/>
            <family val="2"/>
          </rPr>
          <t>Quantidade total de economias na área de abrangência do Prestador de Serviços, cadastradas pelo prestador, com ligação inativa à rede pública de abastecimento de água, no período de referência. No caso da categoria RESIDENCIAL considera-se que uma economia residencial é equivalente a um domicílio. Ligações e economias inativas de água são aquelas que, ao contrário das ativas, embora cadastradas como usárias dos serviços, não estão em pleno funcionamento.</t>
        </r>
      </text>
    </comment>
    <comment ref="O5" authorId="0" shapeId="0" xr:uid="{5E70460C-50A6-4043-8B66-63858EFAC837}">
      <text>
        <r>
          <rPr>
            <sz val="9"/>
            <color indexed="81"/>
            <rFont val="Segoe UI"/>
            <family val="2"/>
          </rPr>
          <t>Quantidade total de economias na área de abrangência do Prestador de Serviços, cadastradas pelo prestador, com ligação ativa à rede pública de coleta de esgoto, no período de referência. No caso da categoria RESIDENCIAL, considera-se que uma economia residencial é equivalente a um domicílio. Ligações e economias ativas de esgoto são aquelas que estão em pleno funcionamento.</t>
        </r>
      </text>
    </comment>
    <comment ref="P5" authorId="0" shapeId="0" xr:uid="{04DA3916-DF4B-4071-A648-59F66DE5638A}">
      <text>
        <r>
          <rPr>
            <sz val="9"/>
            <color indexed="81"/>
            <rFont val="Segoe UI"/>
            <family val="2"/>
          </rPr>
          <t>Quantidade total de economias na área de abrangência do Prestador de Serviços, cadastradas pelo prestador, com ligação inativa à rede pública de coleta de esgoto, no período de referência. No caso da categoria RESIDENCIAL, considera-se que uma economia residencial é quivalente a um domicílio. Ligações e economias inativas de esgoto são aquelas que, embora cadastradas como usuárias dos serviços, não estão em pleno funcionamento ou estão suspensas.</t>
        </r>
      </text>
    </comment>
    <comment ref="Q5" authorId="0" shapeId="0" xr:uid="{E932327D-F122-4F8C-ABFF-4B3A210F758B}">
      <text>
        <r>
          <rPr>
            <sz val="9"/>
            <color indexed="81"/>
            <rFont val="Segoe UI"/>
            <family val="2"/>
          </rPr>
          <t>Quantidade total de economias, na área de abrangência do Prestador de Serviços, cadastradas pelo prestador, com ligação ativa à rede pública de coleta de esgoto conectada a uma unidade de tratamento de esgoto, no período de referência. No caso da categoria RESIDENCIAL, considera-se que uma economia residencial é equivalente a um domicílio. Ligações e economias ativas de esgoto são aquelas que estão em pleno funcionamento.</t>
        </r>
      </text>
    </comment>
    <comment ref="R5" authorId="0" shapeId="0" xr:uid="{AE592CB2-AFBD-413D-9A63-D681D0FE30A6}">
      <text>
        <r>
          <rPr>
            <sz val="9"/>
            <color indexed="81"/>
            <rFont val="Segoe UI"/>
            <family val="2"/>
          </rPr>
          <t>Quantidade total de economias na área de abrangência do Prestador de Serviços, cadastradas pelo prestador, com ligação inativa à rede pública de coleta de esgoto conectada a uma unidade de tratamento de esgoto, no período de referência. No caso da categoria RESIDENCIAL, considera-se que uma economia residencial é quivalente a um domicílio. Ligações e economias inativas de esgoto são aquelas que, embora cadastradas como usuárias dos serviços, não estão em pleno funcionamento ou estão suspensas.</t>
        </r>
      </text>
    </comment>
    <comment ref="S5" authorId="0" shapeId="0" xr:uid="{1BEE90A3-B29D-4E78-B98E-02176080AA9C}">
      <text>
        <r>
          <rPr>
            <sz val="9"/>
            <color indexed="81"/>
            <rFont val="Segoe UI"/>
            <family val="2"/>
          </rPr>
          <t>Quantidade total de domicílios residenciais existentes na área de abrangência do Prestador de Serviços, independentemente do atendimento da rede púbica de abastecimento de água, no período de referência.</t>
        </r>
      </text>
    </comment>
    <comment ref="T5" authorId="0" shapeId="0" xr:uid="{F5B3B00E-02CA-4747-BE2C-4FAA653B530A}">
      <text>
        <r>
          <rPr>
            <sz val="9"/>
            <color indexed="81"/>
            <rFont val="Segoe UI"/>
            <family val="2"/>
          </rPr>
          <t>Comprimento total da malha de distribuição de água, incluindo adutoras, subadutoras e redes distribuidoras (excluindo-se ramais prediais) no ano de referência.</t>
        </r>
      </text>
    </comment>
    <comment ref="U5" authorId="0" shapeId="0" xr:uid="{984E288B-219D-4227-A864-A6AA91A6A214}">
      <text>
        <r>
          <rPr>
            <sz val="9"/>
            <color indexed="81"/>
            <rFont val="Segoe UI"/>
            <family val="2"/>
          </rPr>
          <t>Comprimento total da malha de coleta de esgoto, incluindo redes de coleta, coletores tronco e interceptores (excluindo-se ramais prediais e emissários de recalque) no ano de referência.</t>
        </r>
      </text>
    </comment>
    <comment ref="V5" authorId="0" shapeId="0" xr:uid="{9C94F58E-2A22-4489-AE9C-7947E6B852D6}">
      <text>
        <r>
          <rPr>
            <sz val="9"/>
            <color indexed="81"/>
            <rFont val="Segoe UI"/>
            <family val="2"/>
          </rPr>
          <t>Comprimento total de malha de distribuição de água substituída no ano de referência.</t>
        </r>
      </text>
    </comment>
    <comment ref="W5" authorId="0" shapeId="0" xr:uid="{9ECCF86F-6E5F-4676-B248-73999489F3E6}">
      <text>
        <r>
          <rPr>
            <sz val="9"/>
            <color indexed="81"/>
            <rFont val="Segoe UI"/>
            <family val="2"/>
          </rPr>
          <t>Comprimento total de malha de coleta de esgoto substituída no ano de referência.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EC841244-8A68-4981-987A-DFCAFBB5010F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827597B7-3D65-4839-95E3-A5A7FC202F2D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114E5574-6C6A-4E61-84DC-1D55E7690429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F969A953-DEC9-4E4E-AE06-F0D8D11AE2E3}">
      <text>
        <r>
          <rPr>
            <sz val="9"/>
            <color indexed="81"/>
            <rFont val="Segoe UI"/>
            <family val="2"/>
          </rPr>
          <t>Para qual serviço a reclamação foi gerada: abastecimento de água e/ou coleta e tratamento de esgoto</t>
        </r>
      </text>
    </comment>
    <comment ref="E5" authorId="0" shapeId="0" xr:uid="{1CF8D0CF-346F-47AF-997B-7165A35A1423}">
      <text>
        <r>
          <rPr>
            <sz val="9"/>
            <color indexed="81"/>
            <rFont val="Segoe UI"/>
            <family val="2"/>
          </rPr>
          <t>Tempo previsto para atendimento da  reclamação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  <author>Marcelo Zawadzki Bueno</author>
  </authors>
  <commentList>
    <comment ref="A5" authorId="0" shapeId="0" xr:uid="{11229DE1-D704-4763-BBB7-C2F4DC7AD7C8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E3E93769-525C-4553-82A3-DD95253A44B3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BF4BCEFC-136C-4F20-998A-EBF2ADA921B8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90D2EC3A-7C02-48E1-8E01-E806C436FEB6}">
      <text>
        <r>
          <rPr>
            <sz val="9"/>
            <color indexed="81"/>
            <rFont val="Segoe UI"/>
            <family val="2"/>
          </rPr>
          <t>Identificar a localidade, ou região afetada (por exemplo, identificando entre quais ruas ocorreu parada no abastecimento).</t>
        </r>
      </text>
    </comment>
    <comment ref="E5" authorId="0" shapeId="0" xr:uid="{70EB8213-7D7A-4418-B902-D06B9FFFAEB9}">
      <text>
        <r>
          <rPr>
            <sz val="9"/>
            <color indexed="81"/>
            <rFont val="Segoe UI"/>
            <charset val="1"/>
          </rPr>
          <t xml:space="preserve">Informar a quantidade de economias atingidas pela interrupção.
</t>
        </r>
      </text>
    </comment>
    <comment ref="F5" authorId="0" shapeId="0" xr:uid="{582407C6-95FA-46F9-9894-6136FF65E12A}">
      <text>
        <r>
          <rPr>
            <sz val="9"/>
            <color indexed="81"/>
            <rFont val="Segoe UI"/>
            <family val="2"/>
          </rPr>
          <t>Informar a quantidade total de economias no município.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G5" authorId="0" shapeId="0" xr:uid="{2D0852BF-1178-49A1-86C4-79D2CA9A256F}">
      <text>
        <r>
          <rPr>
            <sz val="9"/>
            <color indexed="81"/>
            <rFont val="Segoe UI"/>
            <family val="2"/>
          </rPr>
          <t>Inserir a data de início da interrupção programada no formato DD/MM/AAAA.</t>
        </r>
      </text>
    </comment>
    <comment ref="H5" authorId="0" shapeId="0" xr:uid="{C4533F56-5FF9-4589-9BAD-1F72B209DA75}">
      <text>
        <r>
          <rPr>
            <sz val="9"/>
            <color indexed="81"/>
            <rFont val="Segoe UI"/>
            <family val="2"/>
          </rPr>
          <t>Inserir a hora de início da interrupção programada no formato HH:MM.</t>
        </r>
      </text>
    </comment>
    <comment ref="I5" authorId="0" shapeId="0" xr:uid="{9D69AFDF-485B-4BDD-A0F0-5AA181E09BE0}">
      <text>
        <r>
          <rPr>
            <sz val="9"/>
            <color indexed="81"/>
            <rFont val="Segoe UI"/>
            <family val="2"/>
          </rPr>
          <t>Inserir a data de fim da interrupção programada no formato DD/MM/AAAA.</t>
        </r>
      </text>
    </comment>
    <comment ref="J5" authorId="0" shapeId="0" xr:uid="{8F78700E-F0CA-4C82-A694-6F26A0F96ED2}">
      <text>
        <r>
          <rPr>
            <sz val="9"/>
            <color indexed="81"/>
            <rFont val="Segoe UI"/>
            <family val="2"/>
          </rPr>
          <t>Inserir a hora de fim da interrupção programada no formato HH:MM.</t>
        </r>
      </text>
    </comment>
    <comment ref="K5" authorId="1" shapeId="0" xr:uid="{4EF11F07-AA59-4995-A7CE-9C36918180FE}">
      <text>
        <r>
          <rPr>
            <b/>
            <sz val="9"/>
            <color indexed="81"/>
            <rFont val="Segoe UI"/>
            <family val="2"/>
          </rPr>
          <t>Marcelo Zawadzki Bueno:</t>
        </r>
        <r>
          <rPr>
            <sz val="9"/>
            <color indexed="81"/>
            <rFont val="Segoe UI"/>
            <family val="2"/>
          </rPr>
          <t xml:space="preserve">
Inserir o total de horas da interrupção no formato decimal</t>
        </r>
      </text>
    </comment>
    <comment ref="L5" authorId="0" shapeId="0" xr:uid="{1E90E512-4BE8-46D0-BCDF-990B4109C05A}">
      <text>
        <r>
          <rPr>
            <sz val="9"/>
            <color indexed="81"/>
            <rFont val="Segoe UI"/>
            <family val="2"/>
          </rPr>
          <t>Campo destinado a receber justificativas objetivas e sucintas quanto ao motivo da interrupção programada.</t>
        </r>
      </text>
    </comment>
    <comment ref="M5" authorId="0" shapeId="0" xr:uid="{23166C03-7870-4F98-A0D4-981A61805A35}">
      <text>
        <r>
          <rPr>
            <sz val="9"/>
            <color indexed="81"/>
            <rFont val="Segoe UI"/>
            <family val="2"/>
          </rPr>
          <t>Inserir a data da comunicação à agência reguladora, identificando o n° do protocolo.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  <author>Marcelo Zawadzki Bueno</author>
  </authors>
  <commentList>
    <comment ref="A5" authorId="0" shapeId="0" xr:uid="{82D450B7-1981-42D9-9844-1E7466F633E6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3C1D698E-B653-40E2-955D-1044E1064E16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956C119B-AD58-45A1-B283-BA0DDA46088F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73EE854F-FC08-4C9B-96FC-B552B0A66EDC}">
      <text>
        <r>
          <rPr>
            <sz val="9"/>
            <color indexed="81"/>
            <rFont val="Segoe UI"/>
            <family val="2"/>
          </rPr>
          <t>Identificar a localidade, ou região afetada (por exemplo, identificando entre quais ruas ocorreu parada no abastecimento).</t>
        </r>
      </text>
    </comment>
    <comment ref="E5" authorId="0" shapeId="0" xr:uid="{32153851-EAE1-48CA-925F-123C8D2C7560}">
      <text>
        <r>
          <rPr>
            <sz val="9"/>
            <color indexed="81"/>
            <rFont val="Segoe UI"/>
            <charset val="1"/>
          </rPr>
          <t xml:space="preserve">Informar a quantidade de economias atingidas pela paralisação.
</t>
        </r>
      </text>
    </comment>
    <comment ref="F5" authorId="0" shapeId="0" xr:uid="{760C6A18-EC8C-4413-A337-32B1627D8D4E}">
      <text>
        <r>
          <rPr>
            <sz val="9"/>
            <color indexed="81"/>
            <rFont val="Segoe UI"/>
            <family val="2"/>
          </rPr>
          <t>Informar a quantidade total de economias no município.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G5" authorId="0" shapeId="0" xr:uid="{DB0DC529-615A-42D8-B712-0BA7BBDB100B}">
      <text>
        <r>
          <rPr>
            <sz val="9"/>
            <color indexed="81"/>
            <rFont val="Segoe UI"/>
            <family val="2"/>
          </rPr>
          <t>Inserir a data de início da paralisação no formato DD/MM/AAAA.</t>
        </r>
      </text>
    </comment>
    <comment ref="H5" authorId="0" shapeId="0" xr:uid="{341456B8-9E60-4D48-AD05-B8383B9EDFD6}">
      <text>
        <r>
          <rPr>
            <sz val="9"/>
            <color indexed="81"/>
            <rFont val="Segoe UI"/>
            <family val="2"/>
          </rPr>
          <t>Inserir a hora de início da paralisação no formato HH:MM.</t>
        </r>
      </text>
    </comment>
    <comment ref="I5" authorId="0" shapeId="0" xr:uid="{BB7406F5-0833-410D-8B28-D3F24CDA2DC6}">
      <text>
        <r>
          <rPr>
            <sz val="9"/>
            <color indexed="81"/>
            <rFont val="Segoe UI"/>
            <family val="2"/>
          </rPr>
          <t>Inserir a data de fim da paralisação no formato DD/MM/AAAA.</t>
        </r>
      </text>
    </comment>
    <comment ref="J5" authorId="0" shapeId="0" xr:uid="{5FC6AB87-8CA4-46D4-84B1-3581DF740670}">
      <text>
        <r>
          <rPr>
            <sz val="9"/>
            <color indexed="81"/>
            <rFont val="Segoe UI"/>
            <family val="2"/>
          </rPr>
          <t>Inserir a hora de fim da paralisação no formato HH:MM.</t>
        </r>
      </text>
    </comment>
    <comment ref="K5" authorId="1" shapeId="0" xr:uid="{DC3A12D8-666E-4AFF-970F-6859C94A7449}">
      <text>
        <r>
          <rPr>
            <b/>
            <sz val="9"/>
            <color indexed="81"/>
            <rFont val="Segoe UI"/>
            <family val="2"/>
          </rPr>
          <t>Marcelo Zawadzki Bueno:</t>
        </r>
        <r>
          <rPr>
            <sz val="9"/>
            <color indexed="81"/>
            <rFont val="Segoe UI"/>
            <family val="2"/>
          </rPr>
          <t xml:space="preserve">
Inserir o total de horas da paralisação no formato decimal</t>
        </r>
      </text>
    </comment>
    <comment ref="L5" authorId="0" shapeId="0" xr:uid="{C0D070ED-3C7A-4704-BAC4-70A2E83ABB03}">
      <text>
        <r>
          <rPr>
            <sz val="9"/>
            <color indexed="81"/>
            <rFont val="Segoe UI"/>
            <family val="2"/>
          </rPr>
          <t>Campo destinado a receber justificativas objetivas e sucintas quanto ao motivo da paralisação.</t>
        </r>
      </text>
    </comment>
    <comment ref="M5" authorId="0" shapeId="0" xr:uid="{E5F2EFA9-39DE-4426-9800-D3A704925422}">
      <text>
        <r>
          <rPr>
            <sz val="9"/>
            <color indexed="81"/>
            <rFont val="Segoe UI"/>
            <family val="2"/>
          </rPr>
          <t>Inserir a data da comunicação da paralisação à agência reguladora, identificando o n° do protocolo.</t>
        </r>
      </text>
    </comment>
    <comment ref="N5" authorId="0" shapeId="0" xr:uid="{B721A178-404F-47EA-827A-1C289A06251E}">
      <text>
        <r>
          <rPr>
            <sz val="9"/>
            <color indexed="81"/>
            <rFont val="Segoe UI"/>
            <family val="2"/>
          </rPr>
          <t>Campo destinado ao uso da prestadora de serviços para apresentar de forma objetiva e sucinta as ações tomadas para restabelecimento/normalização do abastecimento.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  <author>Marcelo Zawadzki Bueno</author>
  </authors>
  <commentList>
    <comment ref="A5" authorId="0" shapeId="0" xr:uid="{A3239234-70C6-4AFF-8D2F-AFD78F43482B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494E19A7-F3A6-4D6F-9AF0-5E60C916222B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DDB0582A-2561-44D5-9E9A-60EECF8D6CFF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7E293A01-60BA-4D47-8F46-A2C31A6698FA}">
      <text>
        <r>
          <rPr>
            <sz val="9"/>
            <color indexed="81"/>
            <rFont val="Segoe UI"/>
            <family val="2"/>
          </rPr>
          <t>Inserir a data de início do extravasamento ou vazamento de esgoto no formato DD/MM/AAAA.</t>
        </r>
      </text>
    </comment>
    <comment ref="E5" authorId="0" shapeId="0" xr:uid="{5716C841-E2EC-4222-B06A-3D75F040E50A}">
      <text>
        <r>
          <rPr>
            <sz val="9"/>
            <color indexed="81"/>
            <rFont val="Segoe UI"/>
            <family val="2"/>
          </rPr>
          <t>Inserir a hora de início extravasamento ou vazamento de esgoto no formato HH:MM.</t>
        </r>
      </text>
    </comment>
    <comment ref="F5" authorId="0" shapeId="0" xr:uid="{8ED3F58D-FD99-4600-8D19-3E29073BD8DA}">
      <text>
        <r>
          <rPr>
            <sz val="9"/>
            <color indexed="81"/>
            <rFont val="Segoe UI"/>
            <family val="2"/>
          </rPr>
          <t>Inserir a data de fim do extravasamento ou vazamento de esgoto no formato DD/MM/AAAA.</t>
        </r>
      </text>
    </comment>
    <comment ref="G5" authorId="0" shapeId="0" xr:uid="{98F794B3-7BC9-4E6D-9979-6E3CC00131AA}">
      <text>
        <r>
          <rPr>
            <sz val="9"/>
            <color indexed="81"/>
            <rFont val="Segoe UI"/>
            <family val="2"/>
          </rPr>
          <t>Inserir a hora de fim do extravasamento  ou vazamento  de esgoto no formato HH:MM.</t>
        </r>
      </text>
    </comment>
    <comment ref="H5" authorId="1" shapeId="0" xr:uid="{1B77000B-0D50-4491-8419-BF07E924368D}">
      <text>
        <r>
          <rPr>
            <b/>
            <sz val="9"/>
            <color indexed="81"/>
            <rFont val="Segoe UI"/>
            <charset val="1"/>
          </rPr>
          <t>Marcelo Zawadzki Bueno:</t>
        </r>
        <r>
          <rPr>
            <sz val="9"/>
            <color indexed="81"/>
            <rFont val="Segoe UI"/>
            <charset val="1"/>
          </rPr>
          <t xml:space="preserve">
Inserir o tempo de duração do extravasamento ou vazamento de esgoto no formato decimal</t>
        </r>
      </text>
    </comment>
    <comment ref="I5" authorId="0" shapeId="0" xr:uid="{4077010A-B377-4467-843D-51DA9379E807}">
      <text>
        <r>
          <rPr>
            <sz val="9"/>
            <color indexed="81"/>
            <rFont val="Segoe UI"/>
            <family val="2"/>
          </rPr>
          <t>Se extravasamento ou vazamento de esgoto, inserir o tempo necessário para desde a verificação prévia do extravasamento ou vazamentos desde o registro da solicitação do usuário por meio dos canais de comunicação da prestadora de serviço até a conclusão do reparo.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B66BBDD2-000C-40DD-BBD6-9977C0C8C05B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B13D818A-AB70-46AD-A6B7-91213684E5A9}">
      <text>
        <r>
          <rPr>
            <sz val="9"/>
            <color indexed="81"/>
            <rFont val="Segoe UI"/>
            <family val="2"/>
          </rPr>
          <t>Nome da estação (deve ser adotada grafia padronizada pela prestadora de serviços).</t>
        </r>
      </text>
    </comment>
    <comment ref="C5" authorId="0" shapeId="0" xr:uid="{C7DCDCA5-6F1A-4EE4-A760-DC16D0FDE237}">
      <text>
        <r>
          <rPr>
            <sz val="9"/>
            <color indexed="81"/>
            <rFont val="Segoe UI"/>
            <family val="2"/>
          </rPr>
          <t>No caso de ETAs, deverá ser informado o volume de água produzido (medido ou estimado na saída da estação), e no caso de ETEs deverá ser informado o volume de esgoto tratado (medido ou estimado na entrada das estação).</t>
        </r>
      </text>
    </comment>
    <comment ref="D5" authorId="0" shapeId="0" xr:uid="{0880B9A2-22FD-494E-8CE5-E974D706EBB4}">
      <text>
        <r>
          <rPr>
            <sz val="9"/>
            <color indexed="81"/>
            <rFont val="Segoe UI"/>
            <family val="2"/>
          </rPr>
          <t>No caso de ETAs, deverá ser informado o volume de água produzido qu e é macromedido.</t>
        </r>
      </text>
    </comment>
    <comment ref="E5" authorId="0" shapeId="0" xr:uid="{F020AC8E-A2D3-4761-9A7B-7EB087558061}">
      <text>
        <r>
          <rPr>
            <sz val="9"/>
            <color indexed="81"/>
            <rFont val="Segoe UI"/>
            <family val="2"/>
          </rPr>
          <t>Volumes de água ou esgoto importados da estação identificada na coluna "Nome da estação".</t>
        </r>
      </text>
    </comment>
    <comment ref="F5" authorId="0" shapeId="0" xr:uid="{2E12BE41-7CA8-4515-9EF7-6B2222B4C669}">
      <text>
        <r>
          <rPr>
            <sz val="9"/>
            <color indexed="81"/>
            <rFont val="Segoe UI"/>
            <family val="2"/>
          </rPr>
          <t>Volumes de água ou esgoto exportados da estação identificada na coluna "Nome da estação".</t>
        </r>
      </text>
    </comment>
    <comment ref="G5" authorId="0" shapeId="0" xr:uid="{A04C91A0-7C88-49BD-89C2-79CCA99DBEBF}">
      <text>
        <r>
          <rPr>
            <sz val="9"/>
            <color indexed="81"/>
            <rFont val="Segoe UI"/>
            <family val="2"/>
          </rPr>
          <t>Volumes  de serviço utilizado na operação.</t>
        </r>
      </text>
    </comment>
    <comment ref="H5" authorId="0" shapeId="0" xr:uid="{9915BC37-2BA4-48B2-B6ED-10265894DD55}">
      <text>
        <r>
          <rPr>
            <sz val="9"/>
            <color indexed="81"/>
            <rFont val="Segoe UI"/>
            <family val="2"/>
          </rPr>
          <t>Caso o valor da coluna "Volume importado/exportado (m³)" seja diferente de 0 (zero), deverá ser informada de onde os volumes foram importados ou para onde foram exportados, no formato "Nome - Código IBGE; ...".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EBC667D8-759C-4BEC-8BBD-BC1721328B4F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6EE26864-BBF5-4A35-8CE8-3BB7A0CEEDCD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C49A6D52-42AD-4199-8C10-5EFE30923FC8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2BF7FDFD-3D87-4A41-B940-3FDA799E326D}">
      <text>
        <r>
          <rPr>
            <sz val="9"/>
            <color indexed="81"/>
            <rFont val="Segoe UI"/>
            <family val="2"/>
          </rPr>
          <t>Identificar a categoria de usuário de acordo com a atual estrutura tarifária. Por exemplo: RESIDENCIAL, COMERCIAL, INDUSTRIAL, UTILIDADE PÚBLICA ou TARIFA SOCIAL.</t>
        </r>
      </text>
    </comment>
    <comment ref="E5" authorId="0" shapeId="0" xr:uid="{6E6A6B22-B7DA-47D7-9173-008BF8847ABE}">
      <text>
        <r>
          <rPr>
            <sz val="9"/>
            <color indexed="81"/>
            <rFont val="Segoe UI"/>
            <family val="2"/>
          </rPr>
          <t>Somatório dos volumes de água considerados para o cálculo do valor das faturas.</t>
        </r>
      </text>
    </comment>
    <comment ref="F5" authorId="0" shapeId="0" xr:uid="{0A25424E-3EE6-41D1-A2E6-91F559BE8F20}">
      <text>
        <r>
          <rPr>
            <sz val="9"/>
            <color indexed="81"/>
            <rFont val="Segoe UI"/>
            <family val="2"/>
          </rPr>
          <t>Somatório dos volumes medidos (micromedidos) do consumo dos usuários.</t>
        </r>
      </text>
    </comment>
    <comment ref="G5" authorId="0" shapeId="0" xr:uid="{00A5E40B-8D06-4C43-B2BB-D99AC8968DBF}">
      <text>
        <r>
          <rPr>
            <sz val="9"/>
            <color indexed="81"/>
            <rFont val="Segoe UI"/>
            <family val="2"/>
          </rPr>
          <t>Valor faturado de água, por categoria e por faixa de consumo.</t>
        </r>
      </text>
    </comment>
    <comment ref="H5" authorId="0" shapeId="0" xr:uid="{EC7F582B-9B5B-41AA-ACC6-B088EDB547E3}">
      <text>
        <r>
          <rPr>
            <sz val="9"/>
            <color indexed="81"/>
            <rFont val="Segoe UI"/>
            <family val="2"/>
          </rPr>
          <t>Quantidade de ligações ativas no Mês/Ano de referência para a categoria correspondente.</t>
        </r>
      </text>
    </comment>
    <comment ref="I5" authorId="0" shapeId="0" xr:uid="{ECDB7F38-CF42-4C8C-B0A8-49EF3F0483A1}">
      <text>
        <r>
          <rPr>
            <sz val="9"/>
            <color indexed="81"/>
            <rFont val="Segoe UI"/>
            <family val="2"/>
          </rPr>
          <t>Quantidade de ligações ativas no Mês/Ano de referência para a categoria correspondente com micromedição.</t>
        </r>
      </text>
    </comment>
    <comment ref="J5" authorId="0" shapeId="0" xr:uid="{561807E9-8687-4DDA-9F8C-583263C347EB}">
      <text>
        <r>
          <rPr>
            <sz val="9"/>
            <color indexed="81"/>
            <rFont val="Segoe UI"/>
            <family val="2"/>
          </rPr>
          <t>O índice de hidrometação é obtido pela razão entre a "Quantidade de ligações ativas de água micromedidas" na categoria e a "Quantidade de ligações ativas de água" na categoria.</t>
        </r>
      </text>
    </comment>
    <comment ref="K5" authorId="0" shapeId="0" xr:uid="{A5BEDFE6-5C7E-42B9-AC04-9CC19C9E5C1E}">
      <text>
        <r>
          <rPr>
            <sz val="9"/>
            <color indexed="81"/>
            <rFont val="Segoe UI"/>
            <family val="2"/>
          </rPr>
          <t>Somatório dos volumes de esgoto considerados para o cálculo do valor das faturas.</t>
        </r>
      </text>
    </comment>
    <comment ref="L5" authorId="0" shapeId="0" xr:uid="{4B082E9C-EA47-4627-A9CD-0DD2BFD0A475}">
      <text>
        <r>
          <rPr>
            <sz val="9"/>
            <color indexed="81"/>
            <rFont val="Segoe UI"/>
            <family val="2"/>
          </rPr>
          <t>Somatório dos volumes de esgoto estimados mediante o consumo dos usuários.</t>
        </r>
      </text>
    </comment>
    <comment ref="M5" authorId="0" shapeId="0" xr:uid="{81680AD0-CA4A-445D-A376-BCB80D3B8BB6}">
      <text>
        <r>
          <rPr>
            <sz val="9"/>
            <color indexed="81"/>
            <rFont val="Segoe UI"/>
            <family val="2"/>
          </rPr>
          <t>Valor faturado de esgoto, por categoria e por faixa de consumo.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1A854CAF-AB77-45B9-B2DE-EF512687BF2D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4EBF1F40-F796-4AB9-8F15-9E66A32B953A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3F8BFBE4-539F-45D3-B070-398CFA926B26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CE703C3C-26CF-4B7A-A90E-4EFE47C395DE}">
      <text>
        <r>
          <rPr>
            <sz val="9"/>
            <color indexed="81"/>
            <rFont val="Segoe UI"/>
            <family val="2"/>
          </rPr>
          <t>Conforme definição do SNIS (AG006).</t>
        </r>
      </text>
    </comment>
    <comment ref="E5" authorId="0" shapeId="0" xr:uid="{7F32251A-D402-485A-84B6-E63370ABFEED}">
      <text>
        <r>
          <rPr>
            <sz val="9"/>
            <color indexed="81"/>
            <rFont val="Segoe UI"/>
            <family val="2"/>
          </rPr>
          <t xml:space="preserve"> Conforme definição do SNIS (AG018).</t>
        </r>
      </text>
    </comment>
    <comment ref="F5" authorId="0" shapeId="0" xr:uid="{83F8379E-CFAA-4778-87E3-BC831104F0E6}">
      <text>
        <r>
          <rPr>
            <sz val="9"/>
            <color indexed="81"/>
            <rFont val="Segoe UI"/>
            <family val="2"/>
          </rPr>
          <t>Conforme definição do SNIS (AG010).</t>
        </r>
      </text>
    </comment>
    <comment ref="G5" authorId="0" shapeId="0" xr:uid="{52266352-E162-4C4E-B181-74A0439E0622}">
      <text>
        <r>
          <rPr>
            <sz val="9"/>
            <color indexed="81"/>
            <rFont val="Segoe UI"/>
            <family val="2"/>
          </rPr>
          <t>Conforme definição do SNIS (AG024).</t>
        </r>
      </text>
    </comment>
    <comment ref="H5" authorId="0" shapeId="0" xr:uid="{4D7711C7-4773-4527-A150-B1CC779E9696}">
      <text>
        <r>
          <rPr>
            <sz val="9"/>
            <color indexed="81"/>
            <rFont val="Segoe UI"/>
            <family val="2"/>
          </rPr>
          <t>Quantidade de ligações ativas de água para o Mês/Ano de referência para o município correspondente.</t>
        </r>
      </text>
    </comment>
    <comment ref="I5" authorId="0" shapeId="0" xr:uid="{B1B2DA0A-8711-4D1C-92CF-9EF74C513661}">
      <text>
        <r>
          <rPr>
            <sz val="9"/>
            <color indexed="81"/>
            <rFont val="Segoe UI"/>
            <family val="2"/>
          </rPr>
          <t>Volume de água distribuído que não é convertido em consumo pelos usuários. Obtido pela razão entre o Volume de água consumido subtraído do Volume de água (produzido + importado) e o Volume de água (produzido + importado), deduzidos os volumes de serviço, ou seja, conforme IN049 do SNIS.</t>
        </r>
      </text>
    </comment>
    <comment ref="J5" authorId="0" shapeId="0" xr:uid="{D4717E97-B788-4469-B607-DB55A2C1348D}">
      <text>
        <r>
          <rPr>
            <sz val="9"/>
            <color indexed="81"/>
            <rFont val="Segoe UI"/>
            <family val="2"/>
          </rPr>
          <t>Volume de água distribuído que não é convertido em consumo pelos usuários. Obtido pela multiplicação de 1.000.000/365 e a razão entre o Volume de água consumido e de serviços subtraídos do Volume de água (produzido + importado) e a quantidade de ligações ativas de água, ou seja, conforme IN051 do SNIS.</t>
        </r>
      </text>
    </comment>
    <comment ref="K5" authorId="0" shapeId="0" xr:uid="{8D2B305D-D01B-452F-8743-071E0EB31EC1}">
      <text>
        <r>
          <rPr>
            <sz val="9"/>
            <color indexed="81"/>
            <rFont val="Segoe UI"/>
            <family val="2"/>
          </rPr>
          <t>Campo destinado ao uso da prestadora de serviços para descrição das ações tomadas visando a identificação das perdas de água reais.</t>
        </r>
      </text>
    </comment>
    <comment ref="L5" authorId="0" shapeId="0" xr:uid="{93BFFF62-748F-4636-A717-41B8FCA270CB}">
      <text>
        <r>
          <rPr>
            <sz val="9"/>
            <color indexed="81"/>
            <rFont val="Segoe UI"/>
            <family val="2"/>
          </rPr>
          <t>Campo destinado ao uso da prestadora de serviços para descrição das ações tomadas visando a prevenção/correção das perdas de água reais.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  <author>Marcelo Zawadzki Bueno</author>
  </authors>
  <commentList>
    <comment ref="A5" authorId="0" shapeId="0" xr:uid="{8068E742-5AE9-419A-ADAF-F0B3755AA1F7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F0284465-3FF0-4ED6-B833-3BEA2BFB83A5}">
      <text>
        <r>
          <rPr>
            <sz val="9"/>
            <color indexed="81"/>
            <rFont val="Segoe UI"/>
            <family val="2"/>
          </rPr>
          <t>Sequência numérica de sete dígitos que identifica cada um dos municípios brasileiros, divulgada oficialmente pelo IBGE por meio da Tabela de Códigos de Municípios.</t>
        </r>
      </text>
    </comment>
    <comment ref="C5" authorId="0" shapeId="0" xr:uid="{A606E34A-5786-40A3-BFB5-1126126F2F73}">
      <text>
        <r>
          <rPr>
            <sz val="9"/>
            <color indexed="81"/>
            <rFont val="Segoe UI"/>
            <family val="2"/>
          </rPr>
          <t>Nome do município conforme grafia utilizada pelo IBGE.</t>
        </r>
      </text>
    </comment>
    <comment ref="D5" authorId="0" shapeId="0" xr:uid="{D3DE375A-610F-47D8-83E6-1F789899E99A}">
      <text>
        <r>
          <rPr>
            <sz val="9"/>
            <color indexed="81"/>
            <rFont val="Segoe UI"/>
            <family val="2"/>
          </rPr>
          <t>Saldo de colaboradores próprios até 31 de dezembro do Ano de referência.</t>
        </r>
      </text>
    </comment>
    <comment ref="E5" authorId="1" shapeId="0" xr:uid="{D6DBD4C7-6DD7-4D3C-9F58-155E78E1AC5C}">
      <text>
        <r>
          <rPr>
            <sz val="9"/>
            <color indexed="81"/>
            <rFont val="Segoe UI"/>
            <charset val="1"/>
          </rPr>
          <t xml:space="preserve">Despesa anual com servidores/pessoal proprio, por município.
</t>
        </r>
      </text>
    </comment>
    <comment ref="F5" authorId="0" shapeId="0" xr:uid="{54401476-CC15-4ADA-8F50-810256571266}">
      <text>
        <r>
          <rPr>
            <sz val="9"/>
            <color indexed="81"/>
            <rFont val="Segoe UI"/>
            <family val="2"/>
          </rPr>
          <t>Saldo de colaboradores terceirizados até 31 de dezembro do Ano de referência.</t>
        </r>
      </text>
    </comment>
    <comment ref="G5" authorId="1" shapeId="0" xr:uid="{69ADEF87-3A55-4098-BBA2-97EFA7E8E63E}">
      <text>
        <r>
          <rPr>
            <sz val="9"/>
            <color indexed="81"/>
            <rFont val="Segoe UI"/>
            <charset val="1"/>
          </rPr>
          <t xml:space="preserve">Despesa anual com serviços de terceiros, por município.
</t>
        </r>
      </text>
    </comment>
    <comment ref="H5" authorId="0" shapeId="0" xr:uid="{AD42EA54-446E-4847-A94D-2CFB8C24BD30}">
      <text>
        <r>
          <rPr>
            <sz val="9"/>
            <color indexed="81"/>
            <rFont val="Segoe UI"/>
            <family val="2"/>
          </rPr>
          <t>Quantidade de admissões de colaboradores próprios no Ano de referência.</t>
        </r>
      </text>
    </comment>
    <comment ref="I5" authorId="0" shapeId="0" xr:uid="{F9753F24-A794-444B-B8D4-BAD00D23E855}">
      <text>
        <r>
          <rPr>
            <sz val="9"/>
            <color indexed="81"/>
            <rFont val="Segoe UI"/>
            <family val="2"/>
          </rPr>
          <t>Quantidade de desligamentos de colaboradores próprios no Ano de referência.</t>
        </r>
      </text>
    </comment>
    <comment ref="J5" authorId="0" shapeId="0" xr:uid="{981DD107-D4A4-4233-8C82-81D8357EE6BC}">
      <text>
        <r>
          <rPr>
            <sz val="9"/>
            <color indexed="81"/>
            <rFont val="Segoe UI"/>
            <family val="2"/>
          </rPr>
          <t>Quantidade de admissões de colaboradores terceirizados no Ano de referência.</t>
        </r>
      </text>
    </comment>
    <comment ref="K5" authorId="0" shapeId="0" xr:uid="{42F9992D-5BFD-4574-ADF3-C561292A502A}">
      <text>
        <r>
          <rPr>
            <sz val="9"/>
            <color indexed="81"/>
            <rFont val="Segoe UI"/>
            <family val="2"/>
          </rPr>
          <t>Quantidade de desligamentos de colaboradores terceirizados no Ano de referência.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Hochsteiner de Vasconcelos Segundo</author>
  </authors>
  <commentList>
    <comment ref="A5" authorId="0" shapeId="0" xr:uid="{B025A03A-44FA-41A0-8124-94CB5DD5C400}">
      <text>
        <r>
          <rPr>
            <sz val="9"/>
            <color indexed="81"/>
            <rFont val="Segoe UI"/>
            <family val="2"/>
          </rPr>
          <t>Reportada no formato numérico MM/AAAA.</t>
        </r>
      </text>
    </comment>
    <comment ref="B5" authorId="0" shapeId="0" xr:uid="{12A0FB8C-129C-4CF4-AFAD-2C5970C1D25A}">
      <text>
        <r>
          <rPr>
            <sz val="9"/>
            <color indexed="81"/>
            <rFont val="Segoe UI"/>
            <family val="2"/>
          </rPr>
          <t>Nesse campo deve ser informado o tipo de estação, sendo "ETA" para Estações de Tratamento de Água e "ETE" para Estações de Tratamento de Esgoto.</t>
        </r>
      </text>
    </comment>
    <comment ref="C5" authorId="0" shapeId="0" xr:uid="{7937D659-4AF9-4AB2-802A-77DBD89D084E}">
      <text>
        <r>
          <rPr>
            <sz val="9"/>
            <color indexed="81"/>
            <rFont val="Segoe UI"/>
            <family val="2"/>
          </rPr>
          <t>Nome da estação (deve ser adotada grafia padronizada pela prestadora de serviços).</t>
        </r>
      </text>
    </comment>
    <comment ref="D5" authorId="0" shapeId="0" xr:uid="{7526C040-6704-4BE7-ABBA-F41F7B341B16}">
      <text>
        <r>
          <rPr>
            <sz val="9"/>
            <color indexed="81"/>
            <rFont val="Segoe UI"/>
            <family val="2"/>
          </rPr>
          <t>Inserir capacidade nominal de operação da respectiva estação.</t>
        </r>
      </text>
    </comment>
    <comment ref="E5" authorId="0" shapeId="0" xr:uid="{25BA21F0-06D2-469F-962A-7A258A5EDEC5}">
      <text>
        <r>
          <rPr>
            <sz val="9"/>
            <color indexed="81"/>
            <rFont val="Segoe UI"/>
            <family val="2"/>
          </rPr>
          <t>Informar a vazão média da respectiva estação para o ano de referência.</t>
        </r>
      </text>
    </comment>
    <comment ref="F5" authorId="0" shapeId="0" xr:uid="{BCFF54A6-DC97-4C2D-A39A-C7371F6CC2FF}">
      <text>
        <r>
          <rPr>
            <sz val="9"/>
            <color indexed="81"/>
            <rFont val="Segoe UI"/>
            <family val="2"/>
          </rPr>
          <t>Informar a vazão máxima da respectiva estação para o ano de referência.</t>
        </r>
      </text>
    </comment>
    <comment ref="G5" authorId="0" shapeId="0" xr:uid="{DDD82CC6-3850-4A5D-824B-8B85A31F0FCE}">
      <text>
        <r>
          <rPr>
            <sz val="9"/>
            <color indexed="81"/>
            <rFont val="Segoe UI"/>
            <family val="2"/>
          </rPr>
          <t>Informar os municípios atendidos, no formato "Nome - Código IBGE; ...".</t>
        </r>
      </text>
    </comment>
    <comment ref="H5" authorId="0" shapeId="0" xr:uid="{EF9EDFDF-E5A8-45B6-AF27-CEAD7E1F6D67}">
      <text>
        <r>
          <rPr>
            <sz val="9"/>
            <color indexed="81"/>
            <rFont val="Segoe UI"/>
            <family val="2"/>
          </rPr>
          <t>Coordenada geográfica de latitude da estação de tratamento no formato graus, minutos e segundos.</t>
        </r>
      </text>
    </comment>
    <comment ref="I5" authorId="0" shapeId="0" xr:uid="{3D2FE05C-6322-45B2-8C30-FEDE8A1D9C01}">
      <text>
        <r>
          <rPr>
            <sz val="9"/>
            <color indexed="81"/>
            <rFont val="Segoe UI"/>
            <family val="2"/>
          </rPr>
          <t>Coordenada geográfica de longitude da estação de tratamento no formato graus, minutos e segundos.</t>
        </r>
      </text>
    </comment>
    <comment ref="J5" authorId="0" shapeId="0" xr:uid="{DA22978D-1A5A-4CCA-97B2-38887C770CB8}">
      <text>
        <r>
          <rPr>
            <sz val="9"/>
            <color indexed="81"/>
            <rFont val="Segoe UI"/>
            <family val="2"/>
          </rPr>
          <t>Coordenada geográfica da latitude do ponto de captação de água no caso de ETA's, e do ponto de lançamento de efluentes no caso de ETE's.</t>
        </r>
      </text>
    </comment>
    <comment ref="K5" authorId="0" shapeId="0" xr:uid="{2C971FA7-E372-4B43-AD88-951622D2803E}">
      <text>
        <r>
          <rPr>
            <sz val="9"/>
            <color indexed="81"/>
            <rFont val="Segoe UI"/>
            <family val="2"/>
          </rPr>
          <t>Coordenada geográfica da latitude do ponto de captação de água no caso de ETA's, e do ponto de lançamento de efluentes no caso de ETE's.</t>
        </r>
      </text>
    </comment>
    <comment ref="L5" authorId="0" shapeId="0" xr:uid="{B66AEA10-986C-4577-9CD3-F3FA6BD147D9}">
      <text>
        <r>
          <rPr>
            <sz val="9"/>
            <color indexed="81"/>
            <rFont val="Segoe UI"/>
            <family val="2"/>
          </rPr>
          <t xml:space="preserve">Datim geodésico considerado na obtenção das variáveis "Latitude" e "Longitude".
</t>
        </r>
      </text>
    </comment>
    <comment ref="M5" authorId="0" shapeId="0" xr:uid="{FDC6A639-1022-498D-94AD-C35A6A4F4D16}">
      <text>
        <r>
          <rPr>
            <sz val="9"/>
            <color indexed="81"/>
            <rFont val="Segoe UI"/>
            <family val="2"/>
          </rPr>
          <t>Deverão ser informados os processos de tratamento de cada estação, especificando o quantitativo de unidades em operação e reservas (se existentes).
Por exemplo: no caso de ETA's (PRÉ-OXIDAÇÃO, COAGULAÇÃO, FLOCULAÇÃO, DECANTAÇÃO, FLOTAÇÃO, FILTRAÇÃO (rápida ou lenta), FLUORETAÇÃO, AJUSTE DE pH, AERAÇÃO, OXIDAÇÃO, entre outros (especificar)); no caso de ETE's (GRADEAMENTO, DESARENAÇÃO, DECANTAR (primário, secundário), DESINFECÇÃO, FILTRO AÉROBIO, FILTRO ANAERÓBIO, FLOTAÇÃO, LAGOA (anaeróbia, facultativa, polimento, etc), LODO ATIVADO, PRECIPITAÇÃO FÍSICO-QUÍMICA, REATOR (anaeróbio, biológico, etc), dentre outros (especificar)).</t>
        </r>
      </text>
    </comment>
    <comment ref="N5" authorId="0" shapeId="0" xr:uid="{064FB79A-DBA2-4A17-8125-22E25CE79133}">
      <text>
        <r>
          <rPr>
            <sz val="9"/>
            <color indexed="81"/>
            <rFont val="Segoe UI"/>
            <family val="2"/>
          </rPr>
          <t>Número do ato normativo, seguido do caractere barra (/) e do ano de publicação. Nos casos em que a legislação não exige outorga, o campo deverá ser preenchido com NA, sendo informada também a situação - por exemplo, "VÁLIDA ou EM RENOVAÇÃO".</t>
        </r>
      </text>
    </comment>
    <comment ref="O5" authorId="0" shapeId="0" xr:uid="{F4811B9F-FA35-4934-B90B-410151C14A8D}">
      <text>
        <r>
          <rPr>
            <sz val="9"/>
            <color indexed="81"/>
            <rFont val="Segoe UI"/>
            <family val="2"/>
          </rPr>
          <t xml:space="preserve">Número do ato normativo, seguido do caractere barra (/) e do ano de publicação, sendo informada também a situação - por exemplo, "VÁLIDA ou EM RENOVAÇÃO".
</t>
        </r>
      </text>
    </comment>
  </commentList>
</comments>
</file>

<file path=xl/sharedStrings.xml><?xml version="1.0" encoding="utf-8"?>
<sst xmlns="http://schemas.openxmlformats.org/spreadsheetml/2006/main" count="619" uniqueCount="468">
  <si>
    <t>Código do IBGE para o Município</t>
  </si>
  <si>
    <t>Nome do município</t>
  </si>
  <si>
    <t>Mês/ano de referência</t>
  </si>
  <si>
    <t>Identificação da estação</t>
  </si>
  <si>
    <t>Nome da estação</t>
  </si>
  <si>
    <t>Endereço</t>
  </si>
  <si>
    <t>Municípios atendidos</t>
  </si>
  <si>
    <t>Parâmetro</t>
  </si>
  <si>
    <t>Unidade de medida</t>
  </si>
  <si>
    <t>Número de análises requeridas</t>
  </si>
  <si>
    <t>Número de análises realizadas</t>
  </si>
  <si>
    <t>Número de análises em desconformidade com o valor legal permitido</t>
  </si>
  <si>
    <t>Verificação de causa(s) e ação(ões) adotada(s)</t>
  </si>
  <si>
    <t>Valor mínimo</t>
  </si>
  <si>
    <t>Valor máximo</t>
  </si>
  <si>
    <t>Valor médio</t>
  </si>
  <si>
    <t>Valor de desvio padrão</t>
  </si>
  <si>
    <t>Periodicidade</t>
  </si>
  <si>
    <t>Classe da ETE</t>
  </si>
  <si>
    <t>Data de início</t>
  </si>
  <si>
    <t>Hora de início</t>
  </si>
  <si>
    <t>Data de fim</t>
  </si>
  <si>
    <t>Hora de fim</t>
  </si>
  <si>
    <t>Data da comunicação à agência reguladora</t>
  </si>
  <si>
    <t>Localidades afetadas</t>
  </si>
  <si>
    <t>Tempo necessário para correção</t>
  </si>
  <si>
    <t>Volume produzido/tratado (m³)</t>
  </si>
  <si>
    <t>Volume faturado de água (m³)</t>
  </si>
  <si>
    <t>Categoria</t>
  </si>
  <si>
    <t>Volume faturado de esgoto (m³)</t>
  </si>
  <si>
    <t>Volume estimado de esgoto (m³)</t>
  </si>
  <si>
    <t>Índice de hidrometação</t>
  </si>
  <si>
    <t>Quantidade de ligações ativas</t>
  </si>
  <si>
    <t>Quantidade de ligações ativas com micromedição</t>
  </si>
  <si>
    <t>Volume produzido</t>
  </si>
  <si>
    <t>Volume importado</t>
  </si>
  <si>
    <t>Volume consumido</t>
  </si>
  <si>
    <t>Volume de serviço</t>
  </si>
  <si>
    <t>Quantidade de ligações ativas de água</t>
  </si>
  <si>
    <t xml:space="preserve">Ações tomadas para identificação </t>
  </si>
  <si>
    <t>Ações tomadas para prevenção/correção</t>
  </si>
  <si>
    <t>Quantitativo de colaboradores próprios</t>
  </si>
  <si>
    <t>Quantitativo de colaboradores terceirizados</t>
  </si>
  <si>
    <t>Quantitativo de admissões de colaboradores próprios</t>
  </si>
  <si>
    <t>Quantitativo de desligamentos de colaboradores próprios</t>
  </si>
  <si>
    <t>Quantitativo de admissões de colaboradores terceirizados</t>
  </si>
  <si>
    <t>Quantitativo de desligamentos de colaboradores terceirizados</t>
  </si>
  <si>
    <t>Consumo médio diário de água (m³/dia)</t>
  </si>
  <si>
    <t>Volume total de consumo de água (m³)</t>
  </si>
  <si>
    <t>Quantidade de ligações inativas de água</t>
  </si>
  <si>
    <t>Quantidade de ligações factíveis de água</t>
  </si>
  <si>
    <t>Quantidade de ligações ativas de esgoto</t>
  </si>
  <si>
    <t>Quantidade de ligações inativas de esgoto</t>
  </si>
  <si>
    <t>Quantidade de ligações factíveis de esgoto</t>
  </si>
  <si>
    <t>Quantidade de economias ativas de água</t>
  </si>
  <si>
    <t>Quantidade de economias inativas de água</t>
  </si>
  <si>
    <t>Quantidade de economias ativas de esgoto</t>
  </si>
  <si>
    <t>Quantidade de economias inativas de esgoto</t>
  </si>
  <si>
    <t>Extensão de rede de distribuição de água substituída</t>
  </si>
  <si>
    <t>Valor faturado de água (R$)</t>
  </si>
  <si>
    <t>Valor faturado de esgoto (R$)</t>
  </si>
  <si>
    <t>Extensão de rede de distribuição de esgoto substituída</t>
  </si>
  <si>
    <t>Quantidade de domicílios residenciais existentes</t>
  </si>
  <si>
    <t>Quantidade de economias ativas com tratamento de esgoto</t>
  </si>
  <si>
    <t>Quantidade de economias inativas com tratamento de esgoto</t>
  </si>
  <si>
    <t>Recepção ou destino</t>
  </si>
  <si>
    <t>Capacidade nominal (m³/h)</t>
  </si>
  <si>
    <t>Vazão média (m³/h)</t>
  </si>
  <si>
    <t>Vazão máxima (m³/h)</t>
  </si>
  <si>
    <t>Latitude (coordenada da estação)</t>
  </si>
  <si>
    <t>Longitude (coordenada da estação)</t>
  </si>
  <si>
    <t>Latitude (coordenada do ponto de captação/lançamento)</t>
  </si>
  <si>
    <t>Longitude (coordenada do ponto de captação/lançamento</t>
  </si>
  <si>
    <t>Processos de tratamento</t>
  </si>
  <si>
    <t>Datum</t>
  </si>
  <si>
    <t>Outorga - Situação</t>
  </si>
  <si>
    <t>Licença - Situação</t>
  </si>
  <si>
    <t>Restabelecimento/normalização do abastecimento</t>
  </si>
  <si>
    <t>Quantidade de economias atingidas</t>
  </si>
  <si>
    <t>Quantidade total de economias do município</t>
  </si>
  <si>
    <t>Volume produzido macromedido (m³)</t>
  </si>
  <si>
    <t>Despesas com pessoal proprio (R$)</t>
  </si>
  <si>
    <t>Despesas com pessoal e serviços de terceiros (R$)</t>
  </si>
  <si>
    <r>
      <t xml:space="preserve">Eficiência de remoção de DBO </t>
    </r>
    <r>
      <rPr>
        <vertAlign val="subscript"/>
        <sz val="11"/>
        <color theme="1"/>
        <rFont val="Calibri"/>
        <family val="2"/>
        <scheme val="minor"/>
      </rPr>
      <t>(5,20)</t>
    </r>
  </si>
  <si>
    <t>Serviço</t>
  </si>
  <si>
    <t>Prazo para atendimento</t>
  </si>
  <si>
    <t>Extensão de rede de distribuição de água (Km)</t>
  </si>
  <si>
    <t>Extensão de rede de coleta de esgoto (Km)</t>
  </si>
  <si>
    <t>Causa/Motivo</t>
  </si>
  <si>
    <t>Mês/Ano de referência</t>
  </si>
  <si>
    <t>Nome da estação (ETA/ETE)</t>
  </si>
  <si>
    <t>Volume importado (m³)</t>
  </si>
  <si>
    <t>Volume exportado (m³)</t>
  </si>
  <si>
    <t>Volume de serviço (m³)</t>
  </si>
  <si>
    <t>Perdas de água (%)</t>
  </si>
  <si>
    <t>Perdas de água (L/lig./dia)</t>
  </si>
  <si>
    <t>Duração da paralisação</t>
  </si>
  <si>
    <t>Duração da interrupção</t>
  </si>
  <si>
    <t>Volume micromedido de água (m³)</t>
  </si>
  <si>
    <t>Indicador: I1 – Continuidade do serviço de abastecimento de água (%)</t>
  </si>
  <si>
    <t>Município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</si>
  <si>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</si>
  <si>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</si>
  <si>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</si>
  <si>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</si>
  <si>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</si>
  <si>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</si>
  <si>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</si>
  <si>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Amaporã</t>
  </si>
  <si>
    <t>Ampére</t>
  </si>
  <si>
    <t>Anahy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</si>
  <si>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</si>
  <si>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</si>
  <si>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</si>
  <si>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</si>
  <si>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</si>
  <si>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</si>
  <si>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</si>
  <si>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</si>
  <si>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</si>
  <si>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</si>
  <si>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</si>
  <si>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</si>
  <si>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</si>
  <si>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Barbosa Ferraz</t>
  </si>
  <si>
    <t>Barra do Jacaré</t>
  </si>
  <si>
    <t>Bela Vista da Caroba</t>
  </si>
  <si>
    <t>Bela Vista do Paraíso</t>
  </si>
  <si>
    <t>Bituruna</t>
  </si>
  <si>
    <t>Boa Esperança</t>
  </si>
  <si>
    <t>Boa Esperança do Iguaçu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</si>
  <si>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</si>
  <si>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</si>
  <si>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</si>
  <si>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</si>
  <si>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</si>
  <si>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</si>
  <si>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</si>
  <si>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</si>
  <si>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</si>
  <si>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</si>
  <si>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</si>
  <si>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</si>
  <si>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</si>
  <si>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</si>
  <si>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</si>
  <si>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</si>
  <si>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</si>
  <si>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</si>
  <si>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</si>
  <si>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</si>
  <si>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</si>
  <si>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</si>
  <si>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</si>
  <si>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</si>
  <si>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</si>
  <si>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</si>
  <si>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</si>
  <si>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</si>
  <si>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</si>
  <si>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</si>
  <si>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</si>
  <si>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</si>
  <si>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</si>
  <si>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</si>
  <si>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</si>
  <si>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</si>
  <si>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</si>
  <si>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</si>
  <si>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</si>
  <si>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</si>
  <si>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</si>
  <si>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</si>
  <si>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</si>
  <si>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</si>
  <si>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</si>
  <si>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</si>
  <si>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</si>
  <si>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</si>
  <si>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</si>
  <si>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</si>
  <si>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</si>
  <si>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Cruzeiro do Sul</t>
  </si>
  <si>
    <t>Cruz Machado</t>
  </si>
  <si>
    <t>Cruzmaltina</t>
  </si>
  <si>
    <t>Curitiba</t>
  </si>
  <si>
    <t>Curiúva</t>
  </si>
  <si>
    <t>Diamante do Norte</t>
  </si>
  <si>
    <t>Diamante do Sul</t>
  </si>
  <si>
    <t>Diamante D Oeste</t>
  </si>
  <si>
    <t>Dois Vizinhos</t>
  </si>
  <si>
    <t>Douradina</t>
  </si>
  <si>
    <t>Doutor Camargo</t>
  </si>
  <si>
    <t>Enéas Marques</t>
  </si>
  <si>
    <t>Engenheiro Beltrão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</si>
  <si>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</si>
  <si>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</si>
  <si>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</si>
  <si>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</si>
  <si>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</si>
  <si>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</si>
  <si>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</si>
  <si>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</si>
  <si>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</si>
  <si>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</si>
  <si>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Floresta</t>
  </si>
  <si>
    <t>Florestópolis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</si>
  <si>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</si>
  <si>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</si>
  <si>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</si>
  <si>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</si>
  <si>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</si>
  <si>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</si>
  <si>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</si>
  <si>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</si>
  <si>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</si>
  <si>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</si>
  <si>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</si>
  <si>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</si>
  <si>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</si>
  <si>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</si>
  <si>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</si>
  <si>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</si>
  <si>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</si>
  <si>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</si>
  <si>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</si>
  <si>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</si>
  <si>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</si>
  <si>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</si>
  <si>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</si>
  <si>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Icaraíma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</si>
  <si>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</si>
  <si>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</si>
  <si>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</si>
  <si>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</si>
  <si>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</si>
  <si>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</si>
  <si>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</si>
  <si>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</si>
  <si>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</si>
  <si>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</si>
  <si>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</si>
  <si>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</si>
  <si>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</si>
  <si>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Itambé</t>
  </si>
  <si>
    <t>Itapejara D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</si>
  <si>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</si>
  <si>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</si>
  <si>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</si>
  <si>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</si>
  <si>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</si>
  <si>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</si>
  <si>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</si>
  <si>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</si>
  <si>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Jandaia do Sul</t>
  </si>
  <si>
    <t>Janiópolis</t>
  </si>
  <si>
    <t>Japira</t>
  </si>
  <si>
    <t>Jardim Alegre</t>
  </si>
  <si>
    <t>Jesuítas</t>
  </si>
  <si>
    <t>Joaquim Távora</t>
  </si>
  <si>
    <t>Jundiaí do Sul</t>
  </si>
  <si>
    <t>Juranda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</si>
  <si>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</si>
  <si>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</si>
  <si>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</si>
  <si>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</si>
  <si>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</si>
  <si>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</si>
  <si>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</si>
  <si>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</si>
  <si>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</si>
  <si>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</si>
  <si>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</si>
  <si>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</si>
  <si>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</si>
  <si>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</si>
  <si>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</si>
  <si>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</si>
  <si>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</si>
  <si>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</si>
  <si>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</si>
  <si>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Maria Helena</t>
  </si>
  <si>
    <t>Marilândia do Sul</t>
  </si>
  <si>
    <t>Marilena</t>
  </si>
  <si>
    <t>Maringá</t>
  </si>
  <si>
    <t>Mariópolis</t>
  </si>
  <si>
    <t>Maripá</t>
  </si>
  <si>
    <t>Marmeleiro</t>
  </si>
  <si>
    <t>Marquinho</t>
  </si>
  <si>
    <t>Matelândia</t>
  </si>
  <si>
    <t>Matinhos</t>
  </si>
  <si>
    <t>Mato Rico</t>
  </si>
  <si>
    <t>Mauá da Serra</t>
  </si>
  <si>
    <t>Medianeira</t>
  </si>
  <si>
    <t>Mirador</t>
  </si>
  <si>
    <t>Missal</t>
  </si>
  <si>
    <t>Moreira Sales</t>
  </si>
  <si>
    <t>Morretes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</si>
  <si>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</si>
  <si>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</si>
  <si>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</si>
  <si>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</si>
  <si>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</si>
  <si>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</si>
  <si>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</si>
  <si>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</si>
  <si>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</si>
  <si>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</si>
  <si>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</si>
  <si>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</si>
  <si>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</si>
  <si>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</si>
  <si>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</si>
  <si>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</si>
  <si>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</si>
  <si>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</si>
  <si>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</si>
  <si>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</si>
  <si>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</si>
  <si>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</si>
  <si>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</si>
  <si>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Paranavaí</t>
  </si>
  <si>
    <t>Pato Branco</t>
  </si>
  <si>
    <t>Paula Freitas</t>
  </si>
  <si>
    <t>Paulo Frontin</t>
  </si>
  <si>
    <t>Perobal</t>
  </si>
  <si>
    <t>Pérola</t>
  </si>
  <si>
    <t>Pérola D Oeste</t>
  </si>
  <si>
    <t>Piên</t>
  </si>
  <si>
    <t>Pinhais</t>
  </si>
  <si>
    <t>Pinhalão</t>
  </si>
  <si>
    <t>Pinhal de São Bento</t>
  </si>
  <si>
    <t>Pinhão</t>
  </si>
  <si>
    <t>Piraí do Sul</t>
  </si>
  <si>
    <t>Piraquara</t>
  </si>
  <si>
    <t>Pitanga</t>
  </si>
  <si>
    <t>Planaltina do Paraná</t>
  </si>
  <si>
    <t>Planalto</t>
  </si>
  <si>
    <t>Ponta Grossa</t>
  </si>
  <si>
    <t>Pontal do Paraná</t>
  </si>
  <si>
    <t>Porecatu</t>
  </si>
  <si>
    <t>Porto Amazonas</t>
  </si>
  <si>
    <t>Porto Rico</t>
  </si>
  <si>
    <t>Porto Vitória</t>
  </si>
  <si>
    <t>Pranchita</t>
  </si>
  <si>
    <t>Primeiro de Maio</t>
  </si>
  <si>
    <t>Prudentópolis</t>
  </si>
  <si>
    <t>Quarto Centenário</t>
  </si>
  <si>
    <t>Quatiguá</t>
  </si>
  <si>
    <t>Quatro Barras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</si>
  <si>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</si>
  <si>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</si>
  <si>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</si>
  <si>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</si>
  <si>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</si>
  <si>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</si>
  <si>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 Oeste</t>
  </si>
  <si>
    <t>Realeza</t>
  </si>
  <si>
    <t>Rebouças</t>
  </si>
  <si>
    <t>Renascença</t>
  </si>
  <si>
    <t>Reserva</t>
  </si>
  <si>
    <t>Reserva do Iguaçu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</si>
  <si>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</si>
  <si>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</si>
  <si>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</si>
  <si>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</si>
  <si>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</si>
  <si>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</si>
  <si>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</si>
  <si>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</si>
  <si>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</si>
  <si>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</si>
  <si>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</si>
  <si>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</si>
  <si>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</si>
  <si>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</si>
  <si>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</si>
  <si>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</si>
  <si>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Cruz de Monte Castelo</t>
  </si>
  <si>
    <t>Santa Fé</t>
  </si>
  <si>
    <t>Santa Helena</t>
  </si>
  <si>
    <t>Santa Inês</t>
  </si>
  <si>
    <t>Santa Izabel do Oeste</t>
  </si>
  <si>
    <t>Santa Lúcia</t>
  </si>
  <si>
    <t>Santa Maria do Oeste</t>
  </si>
  <si>
    <t>Santa Mariana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</si>
  <si>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</si>
  <si>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</si>
  <si>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</si>
  <si>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</si>
  <si>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</si>
  <si>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Sudoeste</t>
  </si>
  <si>
    <t>Santo Inácio</t>
  </si>
  <si>
    <t>São Carlos do Ivaí</t>
  </si>
  <si>
    <t>São João</t>
  </si>
  <si>
    <t>São João do Caiuá</t>
  </si>
  <si>
    <t>São João do Ivaí</t>
  </si>
  <si>
    <t>São João do Triunfo</t>
  </si>
  <si>
    <t>São Jorge D Oeste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</si>
  <si>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</si>
  <si>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</si>
  <si>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</si>
  <si>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</si>
  <si>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</si>
  <si>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</si>
  <si>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</si>
  <si>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</si>
  <si>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</si>
  <si>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</si>
  <si>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</si>
  <si>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</si>
  <si>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</si>
  <si>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Saudade do Iguaçu</t>
  </si>
  <si>
    <t>Sengés</t>
  </si>
  <si>
    <t>Serranópolis do Iguaçu</t>
  </si>
  <si>
    <t>Siqueira Campos</t>
  </si>
  <si>
    <t>Sulina</t>
  </si>
  <si>
    <t>Tamarana</t>
  </si>
  <si>
    <t>Tamboara</t>
  </si>
  <si>
    <t>Tapira</t>
  </si>
  <si>
    <t>Teixeira Soares</t>
  </si>
  <si>
    <t>Telêmaco Borba</t>
  </si>
  <si>
    <t>Terra Boa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</si>
  <si>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</si>
  <si>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</si>
  <si>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</si>
  <si>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</si>
  <si>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</si>
  <si>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</si>
  <si>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</si>
  <si>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</si>
  <si>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Turvo</t>
  </si>
  <si>
    <t>Ubiratã</t>
  </si>
  <si>
    <t>Umuarama</t>
  </si>
  <si>
    <t>União da Vitória</t>
  </si>
  <si>
    <t>Uniflor</t>
  </si>
  <si>
    <t>Uraí</t>
  </si>
  <si>
    <t>Wenceslau Braz</t>
  </si>
  <si>
    <t>Ventania</t>
  </si>
  <si>
    <t>Vera Cruz do Oeste</t>
  </si>
  <si>
    <t>Verê</t>
  </si>
  <si>
    <t>Alto Paraíso</t>
  </si>
  <si>
    <t>Virmond</t>
  </si>
  <si>
    <t>Vitorino</t>
  </si>
  <si>
    <t>Xambrê</t>
  </si>
  <si>
    <t>Porto União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</si>
  <si>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</si>
  <si>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</si>
  <si>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</si>
  <si>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</si>
  <si>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</si>
  <si>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</si>
  <si>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</si>
  <si>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</si>
  <si>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</si>
  <si>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</si>
  <si>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</si>
  <si>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</si>
  <si>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Indicador: I2 – Extravasamentos ou vazamentos de esgoto por extensão de rede coletora de esgoto (extravasamentos ou vazamentos/km)</t>
  </si>
  <si>
    <t>Indicador: I3 – Reclamações dos serviços de abastecimento de água e de esgotamento sanitário (nº reclamações/100 ligações ativas)</t>
  </si>
  <si>
    <t>Indicador: I4 – Incidências de análises de coliformes totais no padrão estabelecido (%)</t>
  </si>
  <si>
    <t>Indicador: I5 - Incidência das análises de DBO(5,20) e DQO das águas residuárias na saída do tratamento no padrão estabelecido (%)</t>
  </si>
  <si>
    <t>Indicador: I6 - Índices de perdas de água na distribuição por ligação (L/lig./dia)</t>
  </si>
  <si>
    <t>Indicador: I7 – Índice e micromedição relativo ao volume disponibilizado (%)</t>
  </si>
  <si>
    <t>Indicador: I8 – Índice de macromedição de água produzida (%)</t>
  </si>
  <si>
    <t>Indicador: I9 – Duração média dos reparos de extravasamentos ou vazamento de esgotos (horas/extravasamentos ou vazamentos)</t>
  </si>
  <si>
    <t>Indicador: I10 - Índice de produtividade do pessoal total (ligações/empregados)</t>
  </si>
  <si>
    <t>Duração do extravasamento (horas)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</si>
</sst>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NumberFormat="1" applyFont="1"/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4" fillId="0" borderId="0" xfId="0" applyFont="1"/>
    <xf numFmtId="2" fontId="0" fillId="0" borderId="1" xfId="0" applyNumberFormat="1" applyBorder="1" applyAlignment="1"/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31937</xdr:colOff>
      <xdr:row>1</xdr:row>
      <xdr:rowOff>11204</xdr:rowOff>
    </xdr:from>
    <xdr:to>
      <xdr:col>3</xdr:col>
      <xdr:colOff>111878</xdr:colOff>
      <xdr:row>3</xdr:row>
      <xdr:rowOff>170204</xdr:rowOff>
    </xdr:to>
    <xdr:sp macro="" textlink="">
      <xdr:nvSpPr>
        <xdr:cNvPr id="2" name="Fluxograma: Fita Perfura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937" y="201704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I.</a:t>
          </a:r>
          <a:endParaRPr lang="pt-BR" sz="1100"/>
        </a:p>
      </xdr:txBody>
    </xdr:sp>
    <xdr:clientData/>
  </xdr:twoCellAnchor>
  <xdr:twoCellAnchor editAs="oneCell">
    <xdr:from>
      <xdr:col>2</xdr:col>
      <xdr:colOff>1030941</xdr:colOff>
      <xdr:row>0</xdr:row>
      <xdr:rowOff>89647</xdr:rowOff>
    </xdr:from>
    <xdr:to>
      <xdr:col>5</xdr:col>
      <xdr:colOff>248528</xdr:colOff>
      <xdr:row>4</xdr:row>
      <xdr:rowOff>199451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47" y="89647"/>
          <a:ext cx="2377646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190499</xdr:rowOff>
    </xdr:from>
    <xdr:to>
      <xdr:col>3</xdr:col>
      <xdr:colOff>102353</xdr:colOff>
      <xdr:row>3</xdr:row>
      <xdr:rowOff>158999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2412" y="190499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incisos IX, XII, XIII.</a:t>
          </a:r>
          <a:endParaRPr lang="pt-BR" sz="1100"/>
        </a:p>
      </xdr:txBody>
    </xdr:sp>
    <xdr:clientData/>
  </xdr:twoCellAnchor>
  <xdr:twoCellAnchor editAs="oneCell">
    <xdr:from>
      <xdr:col>2</xdr:col>
      <xdr:colOff>986118</xdr:colOff>
      <xdr:row>0</xdr:row>
      <xdr:rowOff>100852</xdr:rowOff>
    </xdr:from>
    <xdr:to>
      <xdr:col>5</xdr:col>
      <xdr:colOff>203705</xdr:colOff>
      <xdr:row>4</xdr:row>
      <xdr:rowOff>210656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824" y="100852"/>
          <a:ext cx="2377646" cy="8718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190499</xdr:rowOff>
    </xdr:from>
    <xdr:to>
      <xdr:col>3</xdr:col>
      <xdr:colOff>102353</xdr:colOff>
      <xdr:row>3</xdr:row>
      <xdr:rowOff>158999</xdr:rowOff>
    </xdr:to>
    <xdr:sp macro="" textlink="">
      <xdr:nvSpPr>
        <xdr:cNvPr id="2" name="Fluxograma: Fita Perfurad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2412" y="190499"/>
          <a:ext cx="3223191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XIV.</a:t>
          </a:r>
          <a:endParaRPr lang="pt-BR" sz="1100"/>
        </a:p>
      </xdr:txBody>
    </xdr:sp>
    <xdr:clientData/>
  </xdr:twoCellAnchor>
  <xdr:twoCellAnchor editAs="oneCell">
    <xdr:from>
      <xdr:col>3</xdr:col>
      <xdr:colOff>33618</xdr:colOff>
      <xdr:row>0</xdr:row>
      <xdr:rowOff>100853</xdr:rowOff>
    </xdr:from>
    <xdr:to>
      <xdr:col>5</xdr:col>
      <xdr:colOff>304558</xdr:colOff>
      <xdr:row>4</xdr:row>
      <xdr:rowOff>210657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3677" y="100853"/>
          <a:ext cx="2377646" cy="8718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2</xdr:col>
      <xdr:colOff>285750</xdr:colOff>
      <xdr:row>3</xdr:row>
      <xdr:rowOff>68898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57150"/>
          <a:ext cx="1590675" cy="58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190499</xdr:rowOff>
    </xdr:from>
    <xdr:to>
      <xdr:col>3</xdr:col>
      <xdr:colOff>98990</xdr:colOff>
      <xdr:row>3</xdr:row>
      <xdr:rowOff>158999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190499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II.</a:t>
          </a:r>
          <a:endParaRPr lang="pt-BR" sz="1100"/>
        </a:p>
      </xdr:txBody>
    </xdr:sp>
    <xdr:clientData/>
  </xdr:twoCellAnchor>
  <xdr:twoCellAnchor editAs="oneCell">
    <xdr:from>
      <xdr:col>3</xdr:col>
      <xdr:colOff>44823</xdr:colOff>
      <xdr:row>0</xdr:row>
      <xdr:rowOff>112059</xdr:rowOff>
    </xdr:from>
    <xdr:to>
      <xdr:col>5</xdr:col>
      <xdr:colOff>315763</xdr:colOff>
      <xdr:row>4</xdr:row>
      <xdr:rowOff>221863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112059"/>
          <a:ext cx="2377646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190499</xdr:rowOff>
    </xdr:from>
    <xdr:to>
      <xdr:col>3</xdr:col>
      <xdr:colOff>98990</xdr:colOff>
      <xdr:row>3</xdr:row>
      <xdr:rowOff>158999</xdr:rowOff>
    </xdr:to>
    <xdr:sp macro="" textlink="">
      <xdr:nvSpPr>
        <xdr:cNvPr id="2" name="Fluxograma: Fita Perfurad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049" y="190499"/>
          <a:ext cx="3223191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III.</a:t>
          </a:r>
          <a:endParaRPr lang="pt-BR" sz="1100"/>
        </a:p>
      </xdr:txBody>
    </xdr:sp>
    <xdr:clientData/>
  </xdr:twoCellAnchor>
  <xdr:twoCellAnchor editAs="oneCell">
    <xdr:from>
      <xdr:col>3</xdr:col>
      <xdr:colOff>89648</xdr:colOff>
      <xdr:row>0</xdr:row>
      <xdr:rowOff>100852</xdr:rowOff>
    </xdr:from>
    <xdr:to>
      <xdr:col>5</xdr:col>
      <xdr:colOff>360588</xdr:colOff>
      <xdr:row>4</xdr:row>
      <xdr:rowOff>210656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707" y="100852"/>
          <a:ext cx="2377646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190499</xdr:rowOff>
    </xdr:from>
    <xdr:to>
      <xdr:col>3</xdr:col>
      <xdr:colOff>98990</xdr:colOff>
      <xdr:row>3</xdr:row>
      <xdr:rowOff>158999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49" y="190499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IV.</a:t>
          </a:r>
          <a:endParaRPr lang="pt-BR" sz="1100"/>
        </a:p>
      </xdr:txBody>
    </xdr:sp>
    <xdr:clientData/>
  </xdr:twoCellAnchor>
  <xdr:twoCellAnchor editAs="oneCell">
    <xdr:from>
      <xdr:col>3</xdr:col>
      <xdr:colOff>22412</xdr:colOff>
      <xdr:row>0</xdr:row>
      <xdr:rowOff>78442</xdr:rowOff>
    </xdr:from>
    <xdr:to>
      <xdr:col>5</xdr:col>
      <xdr:colOff>293352</xdr:colOff>
      <xdr:row>4</xdr:row>
      <xdr:rowOff>188246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2471" y="78442"/>
          <a:ext cx="2377646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188818</xdr:rowOff>
    </xdr:from>
    <xdr:to>
      <xdr:col>4</xdr:col>
      <xdr:colOff>97310</xdr:colOff>
      <xdr:row>3</xdr:row>
      <xdr:rowOff>157318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7369" y="188818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V.</a:t>
          </a:r>
          <a:endParaRPr lang="pt-BR" sz="1100"/>
        </a:p>
      </xdr:txBody>
    </xdr:sp>
    <xdr:clientData/>
  </xdr:twoCellAnchor>
  <xdr:twoCellAnchor editAs="oneCell">
    <xdr:from>
      <xdr:col>4</xdr:col>
      <xdr:colOff>33618</xdr:colOff>
      <xdr:row>0</xdr:row>
      <xdr:rowOff>78441</xdr:rowOff>
    </xdr:from>
    <xdr:to>
      <xdr:col>6</xdr:col>
      <xdr:colOff>304558</xdr:colOff>
      <xdr:row>4</xdr:row>
      <xdr:rowOff>188245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030" y="78441"/>
          <a:ext cx="2377646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</xdr:row>
      <xdr:rowOff>22410</xdr:rowOff>
    </xdr:from>
    <xdr:to>
      <xdr:col>3</xdr:col>
      <xdr:colOff>102352</xdr:colOff>
      <xdr:row>3</xdr:row>
      <xdr:rowOff>181410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2411" y="212910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VI.</a:t>
          </a:r>
          <a:endParaRPr lang="pt-BR" sz="1100"/>
        </a:p>
      </xdr:txBody>
    </xdr:sp>
    <xdr:clientData/>
  </xdr:twoCellAnchor>
  <xdr:twoCellAnchor editAs="oneCell">
    <xdr:from>
      <xdr:col>2</xdr:col>
      <xdr:colOff>997323</xdr:colOff>
      <xdr:row>0</xdr:row>
      <xdr:rowOff>100853</xdr:rowOff>
    </xdr:from>
    <xdr:to>
      <xdr:col>5</xdr:col>
      <xdr:colOff>214910</xdr:colOff>
      <xdr:row>4</xdr:row>
      <xdr:rowOff>210657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4029" y="100853"/>
          <a:ext cx="2377646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</xdr:row>
      <xdr:rowOff>11205</xdr:rowOff>
    </xdr:from>
    <xdr:to>
      <xdr:col>3</xdr:col>
      <xdr:colOff>102353</xdr:colOff>
      <xdr:row>3</xdr:row>
      <xdr:rowOff>170205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412" y="201705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VII.</a:t>
          </a:r>
          <a:endParaRPr lang="pt-BR" sz="1100"/>
        </a:p>
      </xdr:txBody>
    </xdr:sp>
    <xdr:clientData/>
  </xdr:twoCellAnchor>
  <xdr:twoCellAnchor editAs="oneCell">
    <xdr:from>
      <xdr:col>2</xdr:col>
      <xdr:colOff>974911</xdr:colOff>
      <xdr:row>0</xdr:row>
      <xdr:rowOff>100853</xdr:rowOff>
    </xdr:from>
    <xdr:to>
      <xdr:col>5</xdr:col>
      <xdr:colOff>192498</xdr:colOff>
      <xdr:row>4</xdr:row>
      <xdr:rowOff>210657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1617" y="100853"/>
          <a:ext cx="2377646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190499</xdr:rowOff>
    </xdr:from>
    <xdr:to>
      <xdr:col>3</xdr:col>
      <xdr:colOff>102353</xdr:colOff>
      <xdr:row>3</xdr:row>
      <xdr:rowOff>158999</xdr:rowOff>
    </xdr:to>
    <xdr:sp macro="" textlink="">
      <xdr:nvSpPr>
        <xdr:cNvPr id="3" name="Fluxograma: Fita Perfurada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2412" y="190499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 VIII.</a:t>
          </a:r>
          <a:endParaRPr lang="pt-BR" sz="1100"/>
        </a:p>
      </xdr:txBody>
    </xdr:sp>
    <xdr:clientData/>
  </xdr:twoCellAnchor>
  <xdr:twoCellAnchor editAs="oneCell">
    <xdr:from>
      <xdr:col>2</xdr:col>
      <xdr:colOff>952500</xdr:colOff>
      <xdr:row>0</xdr:row>
      <xdr:rowOff>123264</xdr:rowOff>
    </xdr:from>
    <xdr:to>
      <xdr:col>5</xdr:col>
      <xdr:colOff>170087</xdr:colOff>
      <xdr:row>4</xdr:row>
      <xdr:rowOff>233068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9206" y="123264"/>
          <a:ext cx="2377646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190499</xdr:rowOff>
    </xdr:from>
    <xdr:to>
      <xdr:col>3</xdr:col>
      <xdr:colOff>102353</xdr:colOff>
      <xdr:row>3</xdr:row>
      <xdr:rowOff>158999</xdr:rowOff>
    </xdr:to>
    <xdr:sp macro="" textlink="">
      <xdr:nvSpPr>
        <xdr:cNvPr id="2" name="Fluxograma: Fita Perfurada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2412" y="190499"/>
          <a:ext cx="3240000" cy="540000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Informações relativas ao Art.</a:t>
          </a:r>
          <a:r>
            <a:rPr lang="pt-BR" sz="1100" baseline="0"/>
            <a:t> 10, incisos X e XI.</a:t>
          </a:r>
          <a:endParaRPr lang="pt-BR" sz="1100"/>
        </a:p>
      </xdr:txBody>
    </xdr:sp>
    <xdr:clientData/>
  </xdr:twoCellAnchor>
  <xdr:twoCellAnchor editAs="oneCell">
    <xdr:from>
      <xdr:col>2</xdr:col>
      <xdr:colOff>1030942</xdr:colOff>
      <xdr:row>0</xdr:row>
      <xdr:rowOff>89647</xdr:rowOff>
    </xdr:from>
    <xdr:to>
      <xdr:col>5</xdr:col>
      <xdr:colOff>248529</xdr:colOff>
      <xdr:row>4</xdr:row>
      <xdr:rowOff>199451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48" y="89647"/>
          <a:ext cx="2377646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67A7-1BEE-47C5-847F-8F781493AD91}">
  <sheetPr>
    <tabColor theme="4"/>
  </sheetPr>
  <dimension ref="A5:T30"/>
  <sheetViews>
    <sheetView zoomScale="85" zoomScaleNormal="85" workbookViewId="0">
      <selection activeCell="G2" sqref="G2"/>
    </sheetView>
  </sheetViews>
  <sheetFormatPr defaultColWidth="15.7109375" defaultRowHeight="15" x14ac:dyDescent="0.25"/>
  <cols>
    <col min="1" max="1" width="15.7109375" customWidth="1"/>
  </cols>
  <sheetData>
    <row r="5" spans="1:20" s="1" customFormat="1" ht="75" x14ac:dyDescent="0.25">
      <c r="A5" s="2" t="s">
        <v>2</v>
      </c>
      <c r="B5" s="2" t="s">
        <v>3</v>
      </c>
      <c r="C5" s="2" t="s">
        <v>90</v>
      </c>
      <c r="D5" s="2" t="s">
        <v>0</v>
      </c>
      <c r="E5" s="2" t="s">
        <v>1</v>
      </c>
      <c r="F5" s="2" t="s">
        <v>5</v>
      </c>
      <c r="G5" s="2" t="s">
        <v>6</v>
      </c>
      <c r="H5" s="2" t="s">
        <v>18</v>
      </c>
      <c r="I5" s="2" t="s">
        <v>7</v>
      </c>
      <c r="J5" s="2" t="s">
        <v>8</v>
      </c>
      <c r="K5" s="2" t="s">
        <v>83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</row>
    <row r="6" spans="1:20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</row>
    <row r="7" spans="1:20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</row>
    <row r="8" spans="1:20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</row>
    <row r="9" spans="1:20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</row>
    <row r="10" spans="1:20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</row>
    <row r="11" spans="1:20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</row>
    <row r="12" spans="1:20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</row>
    <row r="13" spans="1:20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</row>
    <row r="14" spans="1:20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</row>
    <row r="15" spans="1:20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</row>
    <row r="16" spans="1:20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</row>
    <row r="17" spans="1:20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</row>
    <row r="18" spans="1:20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</row>
    <row r="19" spans="1:20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</row>
    <row r="20" spans="1:20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</row>
    <row r="21" spans="1:20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</row>
    <row r="22" spans="1:20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</row>
    <row r="23" spans="1:20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</row>
    <row r="24" spans="1:20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</row>
    <row r="25" spans="1:20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</row>
    <row r="26" spans="1:20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</row>
    <row r="27" spans="1:20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20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</row>
    <row r="29" spans="1:20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</row>
    <row r="30" spans="1:20" x14ac:dyDescent="0.25">
      <c r="A30" s="21">
        <f>COUNT(A8:A29)</f>
        <v>22</v>
      </c>
      <c r="B30" s="21">
        <f t="shared" ref="B30:T30" si="0">COUNT(B8:B29)</f>
        <v>22</v>
      </c>
      <c r="C30" s="21">
        <f>COUNT(C6:C29)</f>
        <v>24</v>
      </c>
      <c r="D30" s="21">
        <f t="shared" si="0"/>
        <v>22</v>
      </c>
      <c r="E30" s="21">
        <f t="shared" si="0"/>
        <v>22</v>
      </c>
      <c r="F30" s="21">
        <f t="shared" si="0"/>
        <v>22</v>
      </c>
      <c r="G30" s="21">
        <f t="shared" si="0"/>
        <v>22</v>
      </c>
      <c r="H30" s="21">
        <f t="shared" si="0"/>
        <v>22</v>
      </c>
      <c r="I30" s="21">
        <f t="shared" si="0"/>
        <v>22</v>
      </c>
      <c r="J30" s="21">
        <f t="shared" si="0"/>
        <v>22</v>
      </c>
      <c r="K30" s="21">
        <f t="shared" si="0"/>
        <v>22</v>
      </c>
      <c r="L30" s="21">
        <f t="shared" si="0"/>
        <v>22</v>
      </c>
      <c r="M30" s="21">
        <f t="shared" si="0"/>
        <v>22</v>
      </c>
      <c r="N30" s="21">
        <f t="shared" si="0"/>
        <v>22</v>
      </c>
      <c r="O30" s="21">
        <f t="shared" si="0"/>
        <v>22</v>
      </c>
      <c r="P30" s="21">
        <f t="shared" si="0"/>
        <v>22</v>
      </c>
      <c r="Q30" s="21">
        <f t="shared" si="0"/>
        <v>22</v>
      </c>
      <c r="R30" s="21">
        <f t="shared" si="0"/>
        <v>22</v>
      </c>
      <c r="S30" s="21">
        <f t="shared" si="0"/>
        <v>22</v>
      </c>
      <c r="T30" s="21">
        <f t="shared" si="0"/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07A3-D19F-4CD5-8B95-542EBFA2BDE1}">
  <sheetPr>
    <tabColor theme="4"/>
  </sheetPr>
  <dimension ref="A5:W23"/>
  <sheetViews>
    <sheetView zoomScale="85" zoomScaleNormal="85" workbookViewId="0">
      <selection activeCell="E23" sqref="E23"/>
    </sheetView>
  </sheetViews>
  <sheetFormatPr defaultColWidth="15.7109375" defaultRowHeight="15" x14ac:dyDescent="0.25"/>
  <sheetData>
    <row r="5" spans="1:23" s="1" customFormat="1" ht="75" customHeight="1" x14ac:dyDescent="0.25">
      <c r="A5" s="2" t="s">
        <v>89</v>
      </c>
      <c r="B5" s="2" t="s">
        <v>0</v>
      </c>
      <c r="C5" s="2" t="s">
        <v>1</v>
      </c>
      <c r="D5" s="2" t="s">
        <v>28</v>
      </c>
      <c r="E5" s="2" t="s">
        <v>48</v>
      </c>
      <c r="F5" s="2" t="s">
        <v>47</v>
      </c>
      <c r="G5" s="2" t="s">
        <v>38</v>
      </c>
      <c r="H5" s="2" t="s">
        <v>49</v>
      </c>
      <c r="I5" s="2" t="s">
        <v>50</v>
      </c>
      <c r="J5" s="2" t="s">
        <v>51</v>
      </c>
      <c r="K5" s="2" t="s">
        <v>52</v>
      </c>
      <c r="L5" s="2" t="s">
        <v>53</v>
      </c>
      <c r="M5" s="2" t="s">
        <v>54</v>
      </c>
      <c r="N5" s="2" t="s">
        <v>55</v>
      </c>
      <c r="O5" s="2" t="s">
        <v>56</v>
      </c>
      <c r="P5" s="2" t="s">
        <v>57</v>
      </c>
      <c r="Q5" s="2" t="s">
        <v>63</v>
      </c>
      <c r="R5" s="2" t="s">
        <v>64</v>
      </c>
      <c r="S5" s="2" t="s">
        <v>62</v>
      </c>
      <c r="T5" s="2" t="s">
        <v>86</v>
      </c>
      <c r="U5" s="2" t="s">
        <v>87</v>
      </c>
      <c r="V5" s="2" t="s">
        <v>58</v>
      </c>
      <c r="W5" s="2" t="s">
        <v>61</v>
      </c>
    </row>
    <row r="6" spans="1:23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</row>
    <row r="7" spans="1:23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</row>
    <row r="8" spans="1:23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</row>
    <row r="9" spans="1:23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</row>
    <row r="10" spans="1:23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</row>
    <row r="11" spans="1:23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</row>
    <row r="12" spans="1:23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</row>
    <row r="13" spans="1:23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</row>
    <row r="14" spans="1:23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</row>
    <row r="15" spans="1:23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</row>
    <row r="16" spans="1:23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</row>
    <row r="17" spans="1:23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</row>
    <row r="18" spans="1:23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</row>
    <row r="19" spans="1:23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</row>
    <row r="20" spans="1:23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</row>
    <row r="21" spans="1:23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</row>
    <row r="22" spans="1:23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</row>
    <row r="23" spans="1:23" x14ac:dyDescent="0.25">
      <c r="E23" s="21">
        <f>COUNT(E7:E22)</f>
        <v>16</v>
      </c>
      <c r="F23" s="21">
        <f t="shared" ref="F23:W23" si="0">COUNT(F7:F22)</f>
        <v>16</v>
      </c>
      <c r="G23" s="21">
        <f t="shared" si="0"/>
        <v>16</v>
      </c>
      <c r="H23" s="21">
        <f t="shared" si="0"/>
        <v>16</v>
      </c>
      <c r="I23" s="21">
        <f t="shared" si="0"/>
        <v>16</v>
      </c>
      <c r="J23" s="21">
        <f t="shared" si="0"/>
        <v>16</v>
      </c>
      <c r="K23" s="21">
        <f t="shared" si="0"/>
        <v>16</v>
      </c>
      <c r="L23" s="21">
        <f t="shared" si="0"/>
        <v>16</v>
      </c>
      <c r="M23" s="21">
        <f t="shared" si="0"/>
        <v>16</v>
      </c>
      <c r="N23" s="21">
        <f t="shared" si="0"/>
        <v>16</v>
      </c>
      <c r="O23" s="21">
        <f t="shared" si="0"/>
        <v>16</v>
      </c>
      <c r="P23" s="21">
        <f t="shared" si="0"/>
        <v>16</v>
      </c>
      <c r="Q23" s="21">
        <f t="shared" si="0"/>
        <v>16</v>
      </c>
      <c r="R23" s="21">
        <f t="shared" si="0"/>
        <v>16</v>
      </c>
      <c r="S23" s="21">
        <f t="shared" si="0"/>
        <v>16</v>
      </c>
      <c r="T23" s="21">
        <f t="shared" si="0"/>
        <v>16</v>
      </c>
      <c r="U23" s="21">
        <f t="shared" si="0"/>
        <v>16</v>
      </c>
      <c r="V23" s="21">
        <f t="shared" si="0"/>
        <v>16</v>
      </c>
      <c r="W23" s="21">
        <f t="shared" si="0"/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4C5E-D0F1-4C38-A8A3-FD8A0E4FF0FE}">
  <sheetPr>
    <tabColor theme="4"/>
  </sheetPr>
  <dimension ref="A5:E17"/>
  <sheetViews>
    <sheetView zoomScale="85" zoomScaleNormal="85" workbookViewId="0">
      <selection activeCell="K38" sqref="K38"/>
    </sheetView>
  </sheetViews>
  <sheetFormatPr defaultColWidth="15.7109375" defaultRowHeight="15" x14ac:dyDescent="0.25"/>
  <sheetData>
    <row r="5" spans="1:5" s="1" customFormat="1" ht="90" customHeight="1" x14ac:dyDescent="0.25">
      <c r="A5" s="3" t="s">
        <v>2</v>
      </c>
      <c r="B5" s="3" t="s">
        <v>0</v>
      </c>
      <c r="C5" s="3" t="s">
        <v>1</v>
      </c>
      <c r="D5" s="3" t="s">
        <v>84</v>
      </c>
      <c r="E5" s="3" t="s">
        <v>85</v>
      </c>
    </row>
    <row r="6" spans="1:5" x14ac:dyDescent="0.25">
      <c r="A6">
        <v>1</v>
      </c>
      <c r="B6">
        <v>1</v>
      </c>
      <c r="C6">
        <v>1</v>
      </c>
      <c r="D6">
        <v>1</v>
      </c>
      <c r="E6">
        <v>1</v>
      </c>
    </row>
    <row r="7" spans="1:5" x14ac:dyDescent="0.25">
      <c r="A7">
        <v>1</v>
      </c>
      <c r="B7">
        <v>1</v>
      </c>
      <c r="C7">
        <v>1</v>
      </c>
      <c r="D7">
        <v>1</v>
      </c>
      <c r="E7">
        <v>1</v>
      </c>
    </row>
    <row r="8" spans="1:5" x14ac:dyDescent="0.25">
      <c r="A8">
        <v>1</v>
      </c>
      <c r="B8">
        <v>1</v>
      </c>
      <c r="C8">
        <v>1</v>
      </c>
      <c r="D8">
        <v>1</v>
      </c>
      <c r="E8">
        <v>1</v>
      </c>
    </row>
    <row r="9" spans="1:5" x14ac:dyDescent="0.25">
      <c r="A9">
        <v>1</v>
      </c>
      <c r="B9">
        <v>1</v>
      </c>
      <c r="C9">
        <v>1</v>
      </c>
      <c r="D9">
        <v>1</v>
      </c>
      <c r="E9">
        <v>1</v>
      </c>
    </row>
    <row r="10" spans="1:5" x14ac:dyDescent="0.25">
      <c r="A10">
        <v>1</v>
      </c>
      <c r="B10">
        <v>1</v>
      </c>
      <c r="C10">
        <v>1</v>
      </c>
      <c r="D10">
        <v>1</v>
      </c>
      <c r="E10">
        <v>1</v>
      </c>
    </row>
    <row r="11" spans="1:5" x14ac:dyDescent="0.25">
      <c r="A11">
        <v>1</v>
      </c>
      <c r="B11">
        <v>1</v>
      </c>
      <c r="C11">
        <v>1</v>
      </c>
      <c r="D11">
        <v>1</v>
      </c>
      <c r="E11">
        <v>1</v>
      </c>
    </row>
    <row r="12" spans="1:5" x14ac:dyDescent="0.25">
      <c r="A12">
        <v>1</v>
      </c>
      <c r="B12">
        <v>1</v>
      </c>
      <c r="C12">
        <v>1</v>
      </c>
      <c r="D12">
        <v>1</v>
      </c>
      <c r="E12">
        <v>1</v>
      </c>
    </row>
    <row r="13" spans="1:5" x14ac:dyDescent="0.25">
      <c r="A13">
        <v>1</v>
      </c>
      <c r="B13">
        <v>1</v>
      </c>
      <c r="C13">
        <v>1</v>
      </c>
      <c r="D13">
        <v>1</v>
      </c>
      <c r="E13">
        <v>1</v>
      </c>
    </row>
    <row r="14" spans="1:5" x14ac:dyDescent="0.25">
      <c r="A14">
        <v>1</v>
      </c>
      <c r="B14">
        <v>1</v>
      </c>
      <c r="C14">
        <v>1</v>
      </c>
      <c r="D14">
        <v>1</v>
      </c>
      <c r="E14">
        <v>1</v>
      </c>
    </row>
    <row r="15" spans="1:5" x14ac:dyDescent="0.25">
      <c r="A15">
        <v>1</v>
      </c>
      <c r="B15">
        <v>1</v>
      </c>
      <c r="C15">
        <v>1</v>
      </c>
      <c r="D15">
        <v>1</v>
      </c>
      <c r="E15">
        <v>1</v>
      </c>
    </row>
    <row r="16" spans="1:5" x14ac:dyDescent="0.25">
      <c r="A16">
        <v>1</v>
      </c>
      <c r="B16">
        <v>1</v>
      </c>
      <c r="C16">
        <v>1</v>
      </c>
      <c r="D16">
        <v>1</v>
      </c>
      <c r="E16">
        <v>1</v>
      </c>
    </row>
    <row r="17" spans="1:5" x14ac:dyDescent="0.25">
      <c r="A17" s="21">
        <f>COUNT(A6:A16)</f>
        <v>11</v>
      </c>
      <c r="B17" s="21">
        <f t="shared" ref="B17:E17" si="0">COUNT(B6:B16)</f>
        <v>11</v>
      </c>
      <c r="C17" s="21">
        <f t="shared" si="0"/>
        <v>11</v>
      </c>
      <c r="D17" s="21">
        <f t="shared" si="0"/>
        <v>11</v>
      </c>
      <c r="E17" s="21">
        <f t="shared" si="0"/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9899-C5B3-469B-8E5F-692DB35EC73F}">
  <sheetPr>
    <tabColor theme="7"/>
  </sheetPr>
  <dimension ref="A4:ED350"/>
  <sheetViews>
    <sheetView tabSelected="1" workbookViewId="0">
      <selection activeCell="J32" sqref="J32"/>
    </sheetView>
  </sheetViews>
  <sheetFormatPr defaultRowHeight="15" x14ac:dyDescent="0.25"/>
  <cols>
    <col min="2" max="2" width="16.28515625" customWidth="1"/>
    <col min="3" max="3" width="9.140625" customWidth="1"/>
    <col min="11" max="11" width="10.42578125" customWidth="1"/>
    <col min="12" max="12" width="9.7109375" bestFit="1" customWidth="1"/>
    <col min="13" max="13" width="11.42578125" customWidth="1"/>
    <col min="14" max="14" width="12" customWidth="1"/>
    <col min="15" max="15" width="13.28515625" customWidth="1"/>
    <col min="16" max="16" width="11.85546875" customWidth="1"/>
    <col min="17" max="17" width="11.85546875" bestFit="1" customWidth="1"/>
    <col min="18" max="18" width="12.28515625" bestFit="1" customWidth="1"/>
    <col min="19" max="19" width="11.7109375" customWidth="1"/>
    <col min="20" max="20" width="11.28515625" customWidth="1"/>
    <col min="25" max="25" width="10.5703125" customWidth="1"/>
    <col min="26" max="26" width="13.42578125" customWidth="1"/>
    <col min="37" max="37" width="13" customWidth="1"/>
    <col min="38" max="38" width="16.7109375" customWidth="1"/>
    <col min="49" max="49" width="11.140625" customWidth="1"/>
    <col min="50" max="50" width="11.42578125" customWidth="1"/>
    <col min="62" max="62" width="16.85546875" customWidth="1"/>
    <col min="110" max="110" width="16.28515625" customWidth="1"/>
  </cols>
  <sheetData>
    <row r="4" spans="1:134" x14ac:dyDescent="0.25">
      <c r="B4" s="27" t="s">
        <v>100</v>
      </c>
      <c r="C4" s="33" t="s">
        <v>99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28" t="s">
        <v>458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 t="s">
        <v>459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30" t="s">
        <v>460</v>
      </c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1" t="s">
        <v>461</v>
      </c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2" t="s">
        <v>462</v>
      </c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23" t="s">
        <v>463</v>
      </c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4" t="s">
        <v>464</v>
      </c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5" t="s">
        <v>465</v>
      </c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6" t="s">
        <v>466</v>
      </c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</row>
    <row r="5" spans="1:134" x14ac:dyDescent="0.25">
      <c r="B5" s="27"/>
      <c r="C5" s="7" t="s">
        <v>446</v>
      </c>
      <c r="D5" s="7" t="s">
        <v>447</v>
      </c>
      <c r="E5" s="7" t="s">
        <v>448</v>
      </c>
      <c r="F5" s="7" t="s">
        <v>449</v>
      </c>
      <c r="G5" s="7" t="s">
        <v>450</v>
      </c>
      <c r="H5" s="7" t="s">
        <v>451</v>
      </c>
      <c r="I5" s="7" t="s">
        <v>452</v>
      </c>
      <c r="J5" s="7" t="s">
        <v>453</v>
      </c>
      <c r="K5" s="7" t="s">
        <v>454</v>
      </c>
      <c r="L5" s="7" t="s">
        <v>455</v>
      </c>
      <c r="M5" s="7" t="s">
        <v>456</v>
      </c>
      <c r="N5" s="7" t="s">
        <v>457</v>
      </c>
      <c r="O5" s="8" t="s">
        <v>446</v>
      </c>
      <c r="P5" s="8" t="s">
        <v>447</v>
      </c>
      <c r="Q5" s="8" t="s">
        <v>448</v>
      </c>
      <c r="R5" s="8" t="s">
        <v>449</v>
      </c>
      <c r="S5" s="8" t="s">
        <v>450</v>
      </c>
      <c r="T5" s="8" t="s">
        <v>451</v>
      </c>
      <c r="U5" s="8" t="s">
        <v>452</v>
      </c>
      <c r="V5" s="8" t="s">
        <v>453</v>
      </c>
      <c r="W5" s="8" t="s">
        <v>454</v>
      </c>
      <c r="X5" s="8" t="s">
        <v>455</v>
      </c>
      <c r="Y5" s="8" t="s">
        <v>456</v>
      </c>
      <c r="Z5" s="8" t="s">
        <v>457</v>
      </c>
      <c r="AA5" s="9" t="s">
        <v>446</v>
      </c>
      <c r="AB5" s="9" t="s">
        <v>447</v>
      </c>
      <c r="AC5" s="9" t="s">
        <v>448</v>
      </c>
      <c r="AD5" s="9" t="s">
        <v>449</v>
      </c>
      <c r="AE5" s="9" t="s">
        <v>450</v>
      </c>
      <c r="AF5" s="9" t="s">
        <v>451</v>
      </c>
      <c r="AG5" s="9" t="s">
        <v>452</v>
      </c>
      <c r="AH5" s="9" t="s">
        <v>453</v>
      </c>
      <c r="AI5" s="9" t="s">
        <v>454</v>
      </c>
      <c r="AJ5" s="9" t="s">
        <v>455</v>
      </c>
      <c r="AK5" s="9" t="s">
        <v>456</v>
      </c>
      <c r="AL5" s="9" t="s">
        <v>457</v>
      </c>
      <c r="AM5" s="10" t="s">
        <v>446</v>
      </c>
      <c r="AN5" s="10" t="s">
        <v>447</v>
      </c>
      <c r="AO5" s="10" t="s">
        <v>448</v>
      </c>
      <c r="AP5" s="10" t="s">
        <v>449</v>
      </c>
      <c r="AQ5" s="10" t="s">
        <v>450</v>
      </c>
      <c r="AR5" s="10" t="s">
        <v>451</v>
      </c>
      <c r="AS5" s="10" t="s">
        <v>452</v>
      </c>
      <c r="AT5" s="10" t="s">
        <v>453</v>
      </c>
      <c r="AU5" s="10" t="s">
        <v>454</v>
      </c>
      <c r="AV5" s="10" t="s">
        <v>455</v>
      </c>
      <c r="AW5" s="10" t="s">
        <v>456</v>
      </c>
      <c r="AX5" s="10" t="s">
        <v>457</v>
      </c>
      <c r="AY5" s="11" t="s">
        <v>446</v>
      </c>
      <c r="AZ5" s="11" t="s">
        <v>447</v>
      </c>
      <c r="BA5" s="11" t="s">
        <v>448</v>
      </c>
      <c r="BB5" s="11" t="s">
        <v>449</v>
      </c>
      <c r="BC5" s="11" t="s">
        <v>450</v>
      </c>
      <c r="BD5" s="11" t="s">
        <v>451</v>
      </c>
      <c r="BE5" s="11" t="s">
        <v>452</v>
      </c>
      <c r="BF5" s="11" t="s">
        <v>453</v>
      </c>
      <c r="BG5" s="11" t="s">
        <v>454</v>
      </c>
      <c r="BH5" s="11" t="s">
        <v>455</v>
      </c>
      <c r="BI5" s="11" t="s">
        <v>456</v>
      </c>
      <c r="BJ5" s="11" t="s">
        <v>457</v>
      </c>
      <c r="BK5" s="12" t="s">
        <v>446</v>
      </c>
      <c r="BL5" s="12" t="s">
        <v>447</v>
      </c>
      <c r="BM5" s="12" t="s">
        <v>448</v>
      </c>
      <c r="BN5" s="12" t="s">
        <v>449</v>
      </c>
      <c r="BO5" s="12" t="s">
        <v>450</v>
      </c>
      <c r="BP5" s="12" t="s">
        <v>451</v>
      </c>
      <c r="BQ5" s="12" t="s">
        <v>452</v>
      </c>
      <c r="BR5" s="12" t="s">
        <v>453</v>
      </c>
      <c r="BS5" s="12" t="s">
        <v>454</v>
      </c>
      <c r="BT5" s="12" t="s">
        <v>455</v>
      </c>
      <c r="BU5" s="12" t="s">
        <v>456</v>
      </c>
      <c r="BV5" s="12" t="s">
        <v>457</v>
      </c>
      <c r="BW5" s="13" t="s">
        <v>446</v>
      </c>
      <c r="BX5" s="13" t="s">
        <v>447</v>
      </c>
      <c r="BY5" s="13" t="s">
        <v>448</v>
      </c>
      <c r="BZ5" s="13" t="s">
        <v>449</v>
      </c>
      <c r="CA5" s="13" t="s">
        <v>450</v>
      </c>
      <c r="CB5" s="13" t="s">
        <v>451</v>
      </c>
      <c r="CC5" s="13" t="s">
        <v>452</v>
      </c>
      <c r="CD5" s="13" t="s">
        <v>453</v>
      </c>
      <c r="CE5" s="13" t="s">
        <v>454</v>
      </c>
      <c r="CF5" s="13" t="s">
        <v>455</v>
      </c>
      <c r="CG5" s="13" t="s">
        <v>456</v>
      </c>
      <c r="CH5" s="13" t="s">
        <v>457</v>
      </c>
      <c r="CI5" s="14" t="s">
        <v>446</v>
      </c>
      <c r="CJ5" s="14" t="s">
        <v>447</v>
      </c>
      <c r="CK5" s="14" t="s">
        <v>448</v>
      </c>
      <c r="CL5" s="14" t="s">
        <v>449</v>
      </c>
      <c r="CM5" s="14" t="s">
        <v>450</v>
      </c>
      <c r="CN5" s="14" t="s">
        <v>451</v>
      </c>
      <c r="CO5" s="14" t="s">
        <v>452</v>
      </c>
      <c r="CP5" s="14" t="s">
        <v>453</v>
      </c>
      <c r="CQ5" s="14" t="s">
        <v>454</v>
      </c>
      <c r="CR5" s="14" t="s">
        <v>455</v>
      </c>
      <c r="CS5" s="14" t="s">
        <v>456</v>
      </c>
      <c r="CT5" s="14" t="s">
        <v>457</v>
      </c>
      <c r="CU5" s="15" t="s">
        <v>446</v>
      </c>
      <c r="CV5" s="15" t="s">
        <v>447</v>
      </c>
      <c r="CW5" s="15" t="s">
        <v>448</v>
      </c>
      <c r="CX5" s="15" t="s">
        <v>449</v>
      </c>
      <c r="CY5" s="15" t="s">
        <v>450</v>
      </c>
      <c r="CZ5" s="15" t="s">
        <v>451</v>
      </c>
      <c r="DA5" s="15" t="s">
        <v>452</v>
      </c>
      <c r="DB5" s="15" t="s">
        <v>453</v>
      </c>
      <c r="DC5" s="15" t="s">
        <v>454</v>
      </c>
      <c r="DD5" s="15" t="s">
        <v>455</v>
      </c>
      <c r="DE5" s="15" t="s">
        <v>456</v>
      </c>
      <c r="DF5" s="15" t="s">
        <v>457</v>
      </c>
      <c r="DG5" s="16" t="s">
        <v>446</v>
      </c>
      <c r="DH5" s="16" t="s">
        <v>447</v>
      </c>
      <c r="DI5" s="16" t="s">
        <v>448</v>
      </c>
      <c r="DJ5" s="16" t="s">
        <v>449</v>
      </c>
      <c r="DK5" s="16" t="s">
        <v>450</v>
      </c>
      <c r="DL5" s="16" t="s">
        <v>451</v>
      </c>
      <c r="DM5" s="16" t="s">
        <v>452</v>
      </c>
      <c r="DN5" s="16" t="s">
        <v>453</v>
      </c>
      <c r="DO5" s="16" t="s">
        <v>454</v>
      </c>
      <c r="DP5" s="16" t="s">
        <v>455</v>
      </c>
      <c r="DQ5" s="16" t="s">
        <v>456</v>
      </c>
      <c r="DR5" s="16" t="s">
        <v>457</v>
      </c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</row>
    <row r="6" spans="1:134" x14ac:dyDescent="0.25">
      <c r="A6" s="5"/>
      <c r="B6" s="17" t="s">
        <v>101</v>
      </c>
      <c r="C6" s="22">
        <f>(1-((('Inf. Inc III'!E30+'Inf. Inc II'!E28/'Inf. Inc III'!A30+'Inf. Inc II'!A28)*('Inf. Inc III'!K30+'Inf. Inc II'!K28)))/(('Inf. Inc IX XII XIII'!G23*720)))*100</f>
        <v>81.265914351851848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>
        <f>'Inf. Inc IV'!A19/'Inf. Inc IX XII XIII'!U23</f>
        <v>0.8125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>
        <f>(('Inf. Inc XIV'!A17)/('Inf. Inc IX XII XIII'!G23+'Inf. Inc IX XII XIII'!J23))*100</f>
        <v>34.375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>
        <f>(1-('Inf.  Inc I'!N6/'Inf.  Inc I'!L6))*100</f>
        <v>0</v>
      </c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>
        <f>((('Inf.  Inc I'!L6-'Inf.  Inc I'!N6)/('Inf.  Inc I'!L6))+(('Inf.  Inc I'!L6-'Inf.  Inc I'!N6)/('Inf.  Inc I'!L6))/2)*100</f>
        <v>0</v>
      </c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>
        <f>(('Inf. Inc V'!C6+'Inf. Inc V'!E6-'Inf. Inc IX XII XIII'!E6-'Inf. Inc V'!G6)/'Inf. Inc IX XII XIII'!G6)*(1000000/30)</f>
        <v>0</v>
      </c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>
        <f>(('Inf. Inc VI'!F6/'Inf. Inc V'!C6+'Inf. Inc V'!E6-'Inf. Inc V'!F6-'Inf. Inc V'!G6))*100</f>
        <v>0</v>
      </c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>
        <f>(('Inf. Inc V'!D6-'Inf. Inc V'!F6)/('Inf. Inc V'!C6+'Inf. Inc V'!E6-'Inf. Inc V'!F6))*100</f>
        <v>0</v>
      </c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>
        <f>'Inf. Inc IV'!H19/'Inf. Inc IV'!A19</f>
        <v>1</v>
      </c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>
        <f>('Inf. Inc IX XII XIII'!G6+'Inf. Inc IX XII XIII'!J6)/('Inf. Inc VIII'!D6+('Inf. Inc VIII'!E6*'Inf. Inc VIII'!E6/'Inf. Inc VIII'!E6))</f>
        <v>1</v>
      </c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</row>
    <row r="7" spans="1:134" x14ac:dyDescent="0.25">
      <c r="A7" s="5"/>
      <c r="B7" s="17" t="s">
        <v>102</v>
      </c>
      <c r="C7" s="18"/>
      <c r="D7" s="18"/>
      <c r="E7" s="18"/>
      <c r="F7" s="18"/>
      <c r="G7" s="18"/>
      <c r="H7" s="18"/>
      <c r="I7" s="18"/>
      <c r="J7" s="18"/>
      <c r="K7" s="1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</row>
    <row r="8" spans="1:134" ht="25.5" x14ac:dyDescent="0.25">
      <c r="A8" s="5"/>
      <c r="B8" s="17" t="s">
        <v>103</v>
      </c>
      <c r="C8" s="18"/>
      <c r="D8" s="18"/>
      <c r="E8" s="18"/>
      <c r="F8" s="18"/>
      <c r="G8" s="18"/>
      <c r="H8" s="18"/>
      <c r="I8" s="18"/>
      <c r="J8" s="18"/>
      <c r="K8" s="18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</row>
    <row r="9" spans="1:134" ht="25.5" x14ac:dyDescent="0.25">
      <c r="A9" s="5"/>
      <c r="B9" s="17" t="s">
        <v>104</v>
      </c>
      <c r="C9" s="18"/>
      <c r="D9" s="18"/>
      <c r="E9" s="18"/>
      <c r="F9" s="18"/>
      <c r="G9" s="18"/>
      <c r="H9" s="18"/>
      <c r="I9" s="18"/>
      <c r="J9" s="18"/>
      <c r="K9" s="18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</row>
    <row r="10" spans="1:134" x14ac:dyDescent="0.25">
      <c r="A10" s="5"/>
      <c r="B10" s="17" t="s">
        <v>105</v>
      </c>
      <c r="C10" s="18"/>
      <c r="D10" s="18"/>
      <c r="E10" s="18"/>
      <c r="F10" s="18"/>
      <c r="G10" s="18"/>
      <c r="H10" s="18"/>
      <c r="I10" s="18"/>
      <c r="J10" s="18"/>
      <c r="K10" s="18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</row>
    <row r="11" spans="1:134" x14ac:dyDescent="0.25">
      <c r="A11" s="5"/>
      <c r="B11" s="17" t="s">
        <v>106</v>
      </c>
      <c r="C11" s="18"/>
      <c r="D11" s="18"/>
      <c r="E11" s="18"/>
      <c r="F11" s="18"/>
      <c r="G11" s="18"/>
      <c r="H11" s="18"/>
      <c r="I11" s="18"/>
      <c r="J11" s="18"/>
      <c r="K11" s="1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</row>
    <row r="12" spans="1:134" x14ac:dyDescent="0.25">
      <c r="A12" s="5"/>
      <c r="B12" s="17" t="s">
        <v>107</v>
      </c>
      <c r="C12" s="18"/>
      <c r="D12" s="18"/>
      <c r="E12" s="18"/>
      <c r="F12" s="18"/>
      <c r="G12" s="18"/>
      <c r="H12" s="18"/>
      <c r="I12" s="18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</row>
    <row r="13" spans="1:134" x14ac:dyDescent="0.25">
      <c r="A13" s="5"/>
      <c r="B13" s="17" t="s">
        <v>108</v>
      </c>
      <c r="C13" s="18"/>
      <c r="D13" s="18"/>
      <c r="E13" s="18"/>
      <c r="F13" s="18"/>
      <c r="G13" s="18"/>
      <c r="H13" s="18"/>
      <c r="I13" s="18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</row>
    <row r="14" spans="1:134" x14ac:dyDescent="0.25">
      <c r="A14" s="5"/>
      <c r="B14" s="17" t="s">
        <v>109</v>
      </c>
      <c r="C14" s="18"/>
      <c r="D14" s="18"/>
      <c r="E14" s="18"/>
      <c r="F14" s="18"/>
      <c r="G14" s="18"/>
      <c r="H14" s="18"/>
      <c r="I14" s="18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</row>
    <row r="15" spans="1:134" x14ac:dyDescent="0.25">
      <c r="A15" s="5"/>
      <c r="B15" s="17" t="s">
        <v>110</v>
      </c>
      <c r="C15" s="18"/>
      <c r="D15" s="18"/>
      <c r="E15" s="18"/>
      <c r="F15" s="18"/>
      <c r="G15" s="18"/>
      <c r="H15" s="18"/>
      <c r="I15" s="18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</row>
    <row r="16" spans="1:134" x14ac:dyDescent="0.25">
      <c r="A16" s="5"/>
      <c r="B16" s="17" t="s">
        <v>111</v>
      </c>
      <c r="C16" s="18"/>
      <c r="D16" s="18"/>
      <c r="E16" s="18"/>
      <c r="F16" s="18"/>
      <c r="G16" s="18"/>
      <c r="H16" s="18"/>
      <c r="I16" s="18"/>
      <c r="J16" s="18"/>
      <c r="K16" s="18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</row>
    <row r="17" spans="1:122" x14ac:dyDescent="0.25">
      <c r="A17" s="5"/>
      <c r="B17" s="17" t="s">
        <v>112</v>
      </c>
      <c r="C17" s="18"/>
      <c r="D17" s="18"/>
      <c r="E17" s="18"/>
      <c r="F17" s="18"/>
      <c r="G17" s="18"/>
      <c r="H17" s="18"/>
      <c r="I17" s="18"/>
      <c r="J17" s="18"/>
      <c r="K17" s="18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</row>
    <row r="18" spans="1:122" x14ac:dyDescent="0.25">
      <c r="A18" s="5"/>
      <c r="B18" s="17" t="s">
        <v>113</v>
      </c>
      <c r="C18" s="18"/>
      <c r="D18" s="18"/>
      <c r="E18" s="18"/>
      <c r="F18" s="18"/>
      <c r="G18" s="18"/>
      <c r="H18" s="18"/>
      <c r="I18" s="18"/>
      <c r="J18" s="18"/>
      <c r="K18" s="18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</row>
    <row r="19" spans="1:122" x14ac:dyDescent="0.25">
      <c r="A19" s="5"/>
      <c r="B19" s="17" t="s">
        <v>114</v>
      </c>
      <c r="C19" s="18"/>
      <c r="D19" s="18"/>
      <c r="E19" s="18"/>
      <c r="F19" s="18"/>
      <c r="G19" s="18"/>
      <c r="H19" s="18"/>
      <c r="I19" s="18"/>
      <c r="J19" s="18"/>
      <c r="K19" s="18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</row>
    <row r="20" spans="1:122" x14ac:dyDescent="0.25">
      <c r="A20" s="5"/>
      <c r="B20" s="17" t="s">
        <v>115</v>
      </c>
      <c r="C20" s="18"/>
      <c r="D20" s="18"/>
      <c r="E20" s="18"/>
      <c r="F20" s="18"/>
      <c r="G20" s="18"/>
      <c r="H20" s="18"/>
      <c r="I20" s="18"/>
      <c r="J20" s="18"/>
      <c r="K20" s="18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</row>
    <row r="21" spans="1:122" x14ac:dyDescent="0.25">
      <c r="A21" s="5"/>
      <c r="B21" s="17" t="s">
        <v>116</v>
      </c>
      <c r="C21" s="18"/>
      <c r="D21" s="18"/>
      <c r="E21" s="18"/>
      <c r="F21" s="18"/>
      <c r="G21" s="18"/>
      <c r="H21" s="18"/>
      <c r="I21" s="18"/>
      <c r="J21" s="18"/>
      <c r="K21" s="18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</row>
    <row r="22" spans="1:122" x14ac:dyDescent="0.25">
      <c r="A22" s="5"/>
      <c r="B22" s="17" t="s">
        <v>117</v>
      </c>
      <c r="C22" s="18"/>
      <c r="D22" s="18"/>
      <c r="E22" s="18"/>
      <c r="F22" s="18"/>
      <c r="G22" s="18"/>
      <c r="H22" s="18"/>
      <c r="I22" s="18"/>
      <c r="J22" s="18"/>
      <c r="K22" s="1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</row>
    <row r="23" spans="1:122" x14ac:dyDescent="0.25">
      <c r="A23" s="5"/>
      <c r="B23" s="17" t="s">
        <v>118</v>
      </c>
      <c r="C23" s="18"/>
      <c r="D23" s="18"/>
      <c r="E23" s="18"/>
      <c r="F23" s="18"/>
      <c r="G23" s="18"/>
      <c r="H23" s="18"/>
      <c r="I23" s="18"/>
      <c r="J23" s="18"/>
      <c r="K23" s="18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</row>
    <row r="24" spans="1:122" x14ac:dyDescent="0.25">
      <c r="A24" s="5"/>
      <c r="B24" s="17" t="s">
        <v>119</v>
      </c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</row>
    <row r="25" spans="1:122" ht="25.5" x14ac:dyDescent="0.25">
      <c r="A25" s="5"/>
      <c r="B25" s="17" t="s">
        <v>120</v>
      </c>
      <c r="C25" s="18"/>
      <c r="D25" s="18"/>
      <c r="E25" s="18"/>
      <c r="F25" s="18"/>
      <c r="G25" s="18"/>
      <c r="H25" s="18"/>
      <c r="I25" s="18"/>
      <c r="J25" s="18"/>
      <c r="K25" s="18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</row>
    <row r="26" spans="1:122" x14ac:dyDescent="0.25">
      <c r="A26" s="5"/>
      <c r="B26" s="17" t="s">
        <v>121</v>
      </c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</row>
    <row r="27" spans="1:122" x14ac:dyDescent="0.25">
      <c r="A27" s="5"/>
      <c r="B27" s="17" t="s">
        <v>122</v>
      </c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</row>
    <row r="28" spans="1:122" x14ac:dyDescent="0.25">
      <c r="A28" s="5"/>
      <c r="B28" s="17" t="s">
        <v>123</v>
      </c>
      <c r="C28" s="18"/>
      <c r="D28" s="18"/>
      <c r="E28" s="18"/>
      <c r="F28" s="18"/>
      <c r="G28" s="18"/>
      <c r="H28" s="18"/>
      <c r="I28" s="18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</row>
    <row r="29" spans="1:122" x14ac:dyDescent="0.25">
      <c r="A29" s="5"/>
      <c r="B29" s="17" t="s">
        <v>124</v>
      </c>
      <c r="C29" s="18"/>
      <c r="D29" s="18"/>
      <c r="E29" s="18"/>
      <c r="F29" s="18"/>
      <c r="G29" s="18"/>
      <c r="H29" s="18"/>
      <c r="I29" s="18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</row>
    <row r="30" spans="1:122" x14ac:dyDescent="0.25">
      <c r="A30" s="5"/>
      <c r="B30" s="17" t="s">
        <v>125</v>
      </c>
      <c r="C30" s="18"/>
      <c r="D30" s="18"/>
      <c r="E30" s="18"/>
      <c r="F30" s="18"/>
      <c r="G30" s="18"/>
      <c r="H30" s="18"/>
      <c r="I30" s="18"/>
      <c r="J30" s="18"/>
      <c r="K30" s="18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</row>
    <row r="31" spans="1:122" ht="25.5" x14ac:dyDescent="0.25">
      <c r="A31" s="5"/>
      <c r="B31" s="17" t="s">
        <v>126</v>
      </c>
      <c r="C31" s="18"/>
      <c r="D31" s="18"/>
      <c r="E31" s="18"/>
      <c r="F31" s="18"/>
      <c r="G31" s="18"/>
      <c r="H31" s="18"/>
      <c r="I31" s="18"/>
      <c r="J31" s="18"/>
      <c r="K31" s="1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</row>
    <row r="32" spans="1:122" ht="25.5" x14ac:dyDescent="0.25">
      <c r="A32" s="5"/>
      <c r="B32" s="17" t="s">
        <v>127</v>
      </c>
      <c r="C32" s="18"/>
      <c r="D32" s="18"/>
      <c r="E32" s="18"/>
      <c r="F32" s="18"/>
      <c r="G32" s="18"/>
      <c r="H32" s="18"/>
      <c r="I32" s="18"/>
      <c r="J32" s="18"/>
      <c r="K32" s="1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</row>
    <row r="33" spans="1:122" x14ac:dyDescent="0.25">
      <c r="A33" s="5"/>
      <c r="B33" s="17" t="s">
        <v>128</v>
      </c>
      <c r="C33" s="18"/>
      <c r="D33" s="18"/>
      <c r="E33" s="18"/>
      <c r="F33" s="18"/>
      <c r="G33" s="18"/>
      <c r="H33" s="18"/>
      <c r="I33" s="18"/>
      <c r="J33" s="18"/>
      <c r="K33" s="1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</row>
    <row r="34" spans="1:122" x14ac:dyDescent="0.25">
      <c r="A34" s="5"/>
      <c r="B34" s="17" t="s">
        <v>129</v>
      </c>
      <c r="C34" s="18"/>
      <c r="D34" s="18"/>
      <c r="E34" s="18"/>
      <c r="F34" s="18"/>
      <c r="G34" s="18"/>
      <c r="H34" s="18"/>
      <c r="I34" s="18"/>
      <c r="J34" s="18"/>
      <c r="K34" s="1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</row>
    <row r="35" spans="1:122" ht="25.5" x14ac:dyDescent="0.25">
      <c r="B35" s="17" t="s">
        <v>130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</row>
    <row r="36" spans="1:122" ht="25.5" x14ac:dyDescent="0.25">
      <c r="B36" s="17" t="s">
        <v>131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</row>
    <row r="37" spans="1:122" x14ac:dyDescent="0.25">
      <c r="B37" s="17" t="s">
        <v>132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</row>
    <row r="38" spans="1:122" x14ac:dyDescent="0.25">
      <c r="B38" s="17" t="s">
        <v>133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</row>
    <row r="39" spans="1:122" x14ac:dyDescent="0.25">
      <c r="B39" s="17" t="s">
        <v>134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</row>
    <row r="40" spans="1:122" ht="25.5" x14ac:dyDescent="0.25">
      <c r="B40" s="17" t="s">
        <v>135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</row>
    <row r="41" spans="1:122" x14ac:dyDescent="0.25">
      <c r="B41" s="17" t="s">
        <v>136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</row>
    <row r="42" spans="1:122" x14ac:dyDescent="0.25">
      <c r="B42" s="17" t="s">
        <v>137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</row>
    <row r="43" spans="1:122" x14ac:dyDescent="0.25">
      <c r="B43" s="17" t="s">
        <v>138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</row>
    <row r="44" spans="1:122" x14ac:dyDescent="0.25">
      <c r="B44" s="17" t="s">
        <v>139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</row>
    <row r="45" spans="1:122" x14ac:dyDescent="0.25">
      <c r="B45" s="17" t="s">
        <v>140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</row>
    <row r="46" spans="1:122" x14ac:dyDescent="0.25">
      <c r="B46" s="17" t="s">
        <v>141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</row>
    <row r="47" spans="1:122" x14ac:dyDescent="0.25">
      <c r="B47" s="17" t="s">
        <v>142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</row>
    <row r="48" spans="1:122" x14ac:dyDescent="0.25">
      <c r="B48" s="17" t="s">
        <v>143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</row>
    <row r="49" spans="2:122" x14ac:dyDescent="0.25">
      <c r="B49" s="17" t="s">
        <v>144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</row>
    <row r="50" spans="2:122" x14ac:dyDescent="0.25">
      <c r="B50" s="17" t="s">
        <v>145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</row>
    <row r="51" spans="2:122" ht="25.5" x14ac:dyDescent="0.25">
      <c r="B51" s="17" t="s">
        <v>146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</row>
    <row r="52" spans="2:122" ht="25.5" x14ac:dyDescent="0.25">
      <c r="B52" s="17" t="s">
        <v>147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</row>
    <row r="53" spans="2:122" ht="25.5" x14ac:dyDescent="0.25">
      <c r="B53" s="17" t="s">
        <v>148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</row>
    <row r="54" spans="2:122" x14ac:dyDescent="0.25">
      <c r="B54" s="17" t="s">
        <v>149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</row>
    <row r="55" spans="2:122" ht="25.5" x14ac:dyDescent="0.25">
      <c r="B55" s="17" t="s">
        <v>150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</row>
    <row r="56" spans="2:122" x14ac:dyDescent="0.25">
      <c r="B56" s="17" t="s">
        <v>151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</row>
    <row r="57" spans="2:122" x14ac:dyDescent="0.25">
      <c r="B57" s="17" t="s">
        <v>152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</row>
    <row r="58" spans="2:122" x14ac:dyDescent="0.25">
      <c r="B58" s="17" t="s">
        <v>153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</row>
    <row r="59" spans="2:122" x14ac:dyDescent="0.25">
      <c r="B59" s="17" t="s">
        <v>154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</row>
    <row r="60" spans="2:122" x14ac:dyDescent="0.25">
      <c r="B60" s="17" t="s">
        <v>155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</row>
    <row r="61" spans="2:122" x14ac:dyDescent="0.25">
      <c r="B61" s="17" t="s">
        <v>156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</row>
    <row r="62" spans="2:122" x14ac:dyDescent="0.25">
      <c r="B62" s="17" t="s">
        <v>157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</row>
    <row r="63" spans="2:122" ht="25.5" x14ac:dyDescent="0.25">
      <c r="B63" s="17" t="s">
        <v>158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</row>
    <row r="64" spans="2:122" x14ac:dyDescent="0.25">
      <c r="B64" s="17" t="s">
        <v>159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</row>
    <row r="65" spans="2:122" x14ac:dyDescent="0.25">
      <c r="B65" s="17" t="s">
        <v>160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</row>
    <row r="66" spans="2:122" x14ac:dyDescent="0.25">
      <c r="B66" s="17" t="s">
        <v>161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</row>
    <row r="67" spans="2:122" x14ac:dyDescent="0.25">
      <c r="B67" s="17" t="s">
        <v>162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</row>
    <row r="68" spans="2:122" x14ac:dyDescent="0.25">
      <c r="B68" s="17" t="s">
        <v>163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</row>
    <row r="69" spans="2:122" x14ac:dyDescent="0.25">
      <c r="B69" s="17" t="s">
        <v>164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</row>
    <row r="70" spans="2:122" x14ac:dyDescent="0.25">
      <c r="B70" s="17" t="s">
        <v>165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</row>
    <row r="71" spans="2:122" x14ac:dyDescent="0.25">
      <c r="B71" s="17" t="s">
        <v>166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</row>
    <row r="72" spans="2:122" x14ac:dyDescent="0.25">
      <c r="B72" s="17" t="s">
        <v>167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</row>
    <row r="73" spans="2:122" x14ac:dyDescent="0.25">
      <c r="B73" s="17" t="s">
        <v>168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</row>
    <row r="74" spans="2:122" x14ac:dyDescent="0.25">
      <c r="B74" s="17" t="s">
        <v>169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</row>
    <row r="75" spans="2:122" x14ac:dyDescent="0.25">
      <c r="B75" s="17" t="s">
        <v>170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</row>
    <row r="76" spans="2:122" x14ac:dyDescent="0.25">
      <c r="B76" s="17" t="s">
        <v>171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</row>
    <row r="77" spans="2:122" x14ac:dyDescent="0.25">
      <c r="B77" s="17" t="s">
        <v>172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</row>
    <row r="78" spans="2:122" ht="25.5" x14ac:dyDescent="0.25">
      <c r="B78" s="17" t="s">
        <v>173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</row>
    <row r="79" spans="2:122" x14ac:dyDescent="0.25">
      <c r="B79" s="17" t="s">
        <v>174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</row>
    <row r="80" spans="2:122" x14ac:dyDescent="0.25">
      <c r="B80" s="17" t="s">
        <v>175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</row>
    <row r="81" spans="2:122" x14ac:dyDescent="0.25">
      <c r="B81" s="17" t="s">
        <v>176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</row>
    <row r="82" spans="2:122" ht="25.5" x14ac:dyDescent="0.25">
      <c r="B82" s="17" t="s">
        <v>177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</row>
    <row r="83" spans="2:122" x14ac:dyDescent="0.25">
      <c r="B83" s="17" t="s">
        <v>178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</row>
    <row r="84" spans="2:122" ht="25.5" x14ac:dyDescent="0.25">
      <c r="B84" s="17" t="s">
        <v>179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</row>
    <row r="85" spans="2:122" ht="25.5" x14ac:dyDescent="0.25">
      <c r="B85" s="17" t="s">
        <v>180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</row>
    <row r="86" spans="2:122" x14ac:dyDescent="0.25">
      <c r="B86" s="17" t="s">
        <v>181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</row>
    <row r="87" spans="2:122" x14ac:dyDescent="0.25">
      <c r="B87" s="17" t="s">
        <v>182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</row>
    <row r="88" spans="2:122" x14ac:dyDescent="0.25">
      <c r="B88" s="17" t="s">
        <v>183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</row>
    <row r="89" spans="2:122" x14ac:dyDescent="0.25">
      <c r="B89" s="17" t="s">
        <v>184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</row>
    <row r="90" spans="2:122" x14ac:dyDescent="0.25">
      <c r="B90" s="17" t="s">
        <v>185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</row>
    <row r="91" spans="2:122" x14ac:dyDescent="0.25">
      <c r="B91" s="17" t="s">
        <v>186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</row>
    <row r="92" spans="2:122" ht="25.5" x14ac:dyDescent="0.25">
      <c r="B92" s="17" t="s">
        <v>187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</row>
    <row r="93" spans="2:122" x14ac:dyDescent="0.25">
      <c r="B93" s="17" t="s">
        <v>188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</row>
    <row r="94" spans="2:122" ht="25.5" x14ac:dyDescent="0.25">
      <c r="B94" s="17" t="s">
        <v>189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</row>
    <row r="95" spans="2:122" x14ac:dyDescent="0.25">
      <c r="B95" s="17" t="s">
        <v>190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</row>
    <row r="96" spans="2:122" x14ac:dyDescent="0.25">
      <c r="B96" s="17" t="s">
        <v>191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</row>
    <row r="97" spans="2:122" x14ac:dyDescent="0.25">
      <c r="B97" s="17" t="s">
        <v>192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</row>
    <row r="98" spans="2:122" x14ac:dyDescent="0.25">
      <c r="B98" s="17" t="s">
        <v>193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</row>
    <row r="99" spans="2:122" ht="25.5" x14ac:dyDescent="0.25">
      <c r="B99" s="17" t="s">
        <v>194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</row>
    <row r="100" spans="2:122" x14ac:dyDescent="0.25">
      <c r="B100" s="17" t="s">
        <v>195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</row>
    <row r="101" spans="2:122" ht="25.5" x14ac:dyDescent="0.25">
      <c r="B101" s="17" t="s">
        <v>196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</row>
    <row r="102" spans="2:122" x14ac:dyDescent="0.25">
      <c r="B102" s="17" t="s">
        <v>197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</row>
    <row r="103" spans="2:122" x14ac:dyDescent="0.25">
      <c r="B103" s="17" t="s">
        <v>198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</row>
    <row r="104" spans="2:122" ht="25.5" x14ac:dyDescent="0.25">
      <c r="B104" s="17" t="s">
        <v>199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</row>
    <row r="105" spans="2:122" x14ac:dyDescent="0.25">
      <c r="B105" s="17" t="s">
        <v>200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</row>
    <row r="106" spans="2:122" ht="25.5" x14ac:dyDescent="0.25">
      <c r="B106" s="17" t="s">
        <v>201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</row>
    <row r="107" spans="2:122" x14ac:dyDescent="0.25">
      <c r="B107" s="17" t="s">
        <v>202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</row>
    <row r="108" spans="2:122" x14ac:dyDescent="0.25">
      <c r="B108" s="17" t="s">
        <v>203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</row>
    <row r="109" spans="2:122" ht="25.5" x14ac:dyDescent="0.25">
      <c r="B109" s="17" t="s">
        <v>204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</row>
    <row r="110" spans="2:122" x14ac:dyDescent="0.25">
      <c r="B110" s="17" t="s">
        <v>205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</row>
    <row r="111" spans="2:122" x14ac:dyDescent="0.25">
      <c r="B111" s="17" t="s">
        <v>206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</row>
    <row r="112" spans="2:122" ht="25.5" x14ac:dyDescent="0.25">
      <c r="B112" s="17" t="s">
        <v>207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</row>
    <row r="113" spans="2:122" x14ac:dyDescent="0.25">
      <c r="B113" s="17" t="s">
        <v>208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</row>
    <row r="114" spans="2:122" x14ac:dyDescent="0.25">
      <c r="B114" s="17" t="s">
        <v>209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</row>
    <row r="115" spans="2:122" x14ac:dyDescent="0.25">
      <c r="B115" s="17" t="s">
        <v>210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</row>
    <row r="116" spans="2:122" x14ac:dyDescent="0.25">
      <c r="B116" s="17" t="s">
        <v>211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</row>
    <row r="117" spans="2:122" x14ac:dyDescent="0.25">
      <c r="B117" s="17" t="s">
        <v>212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</row>
    <row r="118" spans="2:122" x14ac:dyDescent="0.25">
      <c r="B118" s="17" t="s">
        <v>213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</row>
    <row r="119" spans="2:122" x14ac:dyDescent="0.25">
      <c r="B119" s="17" t="s">
        <v>214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</row>
    <row r="120" spans="2:122" x14ac:dyDescent="0.25">
      <c r="B120" s="17" t="s">
        <v>215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</row>
    <row r="121" spans="2:122" x14ac:dyDescent="0.25">
      <c r="B121" s="17" t="s">
        <v>216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</row>
    <row r="122" spans="2:122" x14ac:dyDescent="0.25">
      <c r="B122" s="17" t="s">
        <v>217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</row>
    <row r="123" spans="2:122" x14ac:dyDescent="0.25">
      <c r="B123" s="17" t="s">
        <v>218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</row>
    <row r="124" spans="2:122" x14ac:dyDescent="0.25">
      <c r="B124" s="17" t="s">
        <v>219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</row>
    <row r="125" spans="2:122" x14ac:dyDescent="0.25">
      <c r="B125" s="17" t="s">
        <v>220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</row>
    <row r="126" spans="2:122" x14ac:dyDescent="0.25">
      <c r="B126" s="17" t="s">
        <v>221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</row>
    <row r="127" spans="2:122" x14ac:dyDescent="0.25">
      <c r="B127" s="17" t="s">
        <v>222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</row>
    <row r="128" spans="2:122" x14ac:dyDescent="0.25">
      <c r="B128" s="17" t="s">
        <v>223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</row>
    <row r="129" spans="2:122" x14ac:dyDescent="0.25">
      <c r="B129" s="17" t="s">
        <v>224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</row>
    <row r="130" spans="2:122" x14ac:dyDescent="0.25">
      <c r="B130" s="17" t="s">
        <v>225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</row>
    <row r="131" spans="2:122" x14ac:dyDescent="0.25">
      <c r="B131" s="17" t="s">
        <v>226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</row>
    <row r="132" spans="2:122" x14ac:dyDescent="0.25">
      <c r="B132" s="17" t="s">
        <v>227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</row>
    <row r="133" spans="2:122" x14ac:dyDescent="0.25">
      <c r="B133" s="17" t="s">
        <v>228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</row>
    <row r="134" spans="2:122" x14ac:dyDescent="0.25">
      <c r="B134" s="17" t="s">
        <v>229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</row>
    <row r="135" spans="2:122" x14ac:dyDescent="0.25">
      <c r="B135" s="17" t="s">
        <v>230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</row>
    <row r="136" spans="2:122" x14ac:dyDescent="0.25">
      <c r="B136" s="17" t="s">
        <v>231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</row>
    <row r="137" spans="2:122" x14ac:dyDescent="0.25">
      <c r="B137" s="17" t="s">
        <v>232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</row>
    <row r="138" spans="2:122" x14ac:dyDescent="0.25">
      <c r="B138" s="17" t="s">
        <v>233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</row>
    <row r="139" spans="2:122" x14ac:dyDescent="0.25">
      <c r="B139" s="17" t="s">
        <v>234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</row>
    <row r="140" spans="2:122" x14ac:dyDescent="0.25">
      <c r="B140" s="17" t="s">
        <v>235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</row>
    <row r="141" spans="2:122" x14ac:dyDescent="0.25">
      <c r="B141" s="17" t="s">
        <v>236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</row>
    <row r="142" spans="2:122" x14ac:dyDescent="0.25">
      <c r="B142" s="17" t="s">
        <v>237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</row>
    <row r="143" spans="2:122" x14ac:dyDescent="0.25">
      <c r="B143" s="17" t="s">
        <v>238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</row>
    <row r="144" spans="2:122" x14ac:dyDescent="0.25">
      <c r="B144" s="17" t="s">
        <v>239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</row>
    <row r="145" spans="2:122" x14ac:dyDescent="0.25">
      <c r="B145" s="17" t="s">
        <v>240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</row>
    <row r="146" spans="2:122" x14ac:dyDescent="0.25">
      <c r="B146" s="17" t="s">
        <v>241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</row>
    <row r="147" spans="2:122" x14ac:dyDescent="0.25">
      <c r="B147" s="17" t="s">
        <v>242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</row>
    <row r="148" spans="2:122" x14ac:dyDescent="0.25">
      <c r="B148" s="17" t="s">
        <v>243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</row>
    <row r="149" spans="2:122" x14ac:dyDescent="0.25">
      <c r="B149" s="17" t="s">
        <v>244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</row>
    <row r="150" spans="2:122" x14ac:dyDescent="0.25">
      <c r="B150" s="17" t="s">
        <v>245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</row>
    <row r="151" spans="2:122" x14ac:dyDescent="0.25">
      <c r="B151" s="17" t="s">
        <v>246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</row>
    <row r="152" spans="2:122" x14ac:dyDescent="0.25">
      <c r="B152" s="17" t="s">
        <v>247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</row>
    <row r="153" spans="2:122" x14ac:dyDescent="0.25">
      <c r="B153" s="17" t="s">
        <v>248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</row>
    <row r="154" spans="2:122" x14ac:dyDescent="0.25">
      <c r="B154" s="17" t="s">
        <v>249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</row>
    <row r="155" spans="2:122" x14ac:dyDescent="0.25">
      <c r="B155" s="17" t="s">
        <v>250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</row>
    <row r="156" spans="2:122" x14ac:dyDescent="0.25">
      <c r="B156" s="17" t="s">
        <v>251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</row>
    <row r="157" spans="2:122" x14ac:dyDescent="0.25">
      <c r="B157" s="17" t="s">
        <v>252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</row>
    <row r="158" spans="2:122" x14ac:dyDescent="0.25">
      <c r="B158" s="17" t="s">
        <v>253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</row>
    <row r="159" spans="2:122" x14ac:dyDescent="0.25">
      <c r="B159" s="17" t="s">
        <v>254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</row>
    <row r="160" spans="2:122" x14ac:dyDescent="0.25">
      <c r="B160" s="17" t="s">
        <v>255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</row>
    <row r="161" spans="2:122" x14ac:dyDescent="0.25">
      <c r="B161" s="17" t="s">
        <v>256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</row>
    <row r="162" spans="2:122" x14ac:dyDescent="0.25">
      <c r="B162" s="17" t="s">
        <v>257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</row>
    <row r="163" spans="2:122" x14ac:dyDescent="0.25">
      <c r="B163" s="17" t="s">
        <v>258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</row>
    <row r="164" spans="2:122" x14ac:dyDescent="0.25">
      <c r="B164" s="17" t="s">
        <v>259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</row>
    <row r="165" spans="2:122" x14ac:dyDescent="0.25">
      <c r="B165" s="17" t="s">
        <v>260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</row>
    <row r="166" spans="2:122" x14ac:dyDescent="0.25">
      <c r="B166" s="17" t="s">
        <v>261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</row>
    <row r="167" spans="2:122" x14ac:dyDescent="0.25">
      <c r="B167" s="17" t="s">
        <v>262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</row>
    <row r="168" spans="2:122" x14ac:dyDescent="0.25">
      <c r="B168" s="17" t="s">
        <v>263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</row>
    <row r="169" spans="2:122" x14ac:dyDescent="0.25">
      <c r="B169" s="17" t="s">
        <v>264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</row>
    <row r="170" spans="2:122" x14ac:dyDescent="0.25">
      <c r="B170" s="17" t="s">
        <v>265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</row>
    <row r="171" spans="2:122" x14ac:dyDescent="0.25">
      <c r="B171" s="17" t="s">
        <v>266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</row>
    <row r="172" spans="2:122" x14ac:dyDescent="0.25">
      <c r="B172" s="17" t="s">
        <v>267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</row>
    <row r="173" spans="2:122" x14ac:dyDescent="0.25">
      <c r="B173" s="17" t="s">
        <v>268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</row>
    <row r="174" spans="2:122" x14ac:dyDescent="0.25">
      <c r="B174" s="17" t="s">
        <v>269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</row>
    <row r="175" spans="2:122" x14ac:dyDescent="0.25">
      <c r="B175" s="17" t="s">
        <v>270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</row>
    <row r="176" spans="2:122" x14ac:dyDescent="0.25">
      <c r="B176" s="17" t="s">
        <v>271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</row>
    <row r="177" spans="2:122" x14ac:dyDescent="0.25">
      <c r="B177" s="17" t="s">
        <v>272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</row>
    <row r="178" spans="2:122" x14ac:dyDescent="0.25">
      <c r="B178" s="17" t="s">
        <v>273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</row>
    <row r="179" spans="2:122" x14ac:dyDescent="0.25">
      <c r="B179" s="17" t="s">
        <v>274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</row>
    <row r="180" spans="2:122" x14ac:dyDescent="0.25">
      <c r="B180" s="17" t="s">
        <v>275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</row>
    <row r="181" spans="2:122" x14ac:dyDescent="0.25">
      <c r="B181" s="17" t="s">
        <v>276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</row>
    <row r="182" spans="2:122" x14ac:dyDescent="0.25">
      <c r="B182" s="17" t="s">
        <v>277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</row>
    <row r="183" spans="2:122" x14ac:dyDescent="0.25">
      <c r="B183" s="17" t="s">
        <v>278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</row>
    <row r="184" spans="2:122" x14ac:dyDescent="0.25">
      <c r="B184" s="17" t="s">
        <v>279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</row>
    <row r="185" spans="2:122" x14ac:dyDescent="0.25">
      <c r="B185" s="17" t="s">
        <v>280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</row>
    <row r="186" spans="2:122" x14ac:dyDescent="0.25">
      <c r="B186" s="17" t="s">
        <v>281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</row>
    <row r="187" spans="2:122" x14ac:dyDescent="0.25">
      <c r="B187" s="17" t="s">
        <v>282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</row>
    <row r="188" spans="2:122" x14ac:dyDescent="0.25">
      <c r="B188" s="17" t="s">
        <v>283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</row>
    <row r="189" spans="2:122" x14ac:dyDescent="0.25">
      <c r="B189" s="17" t="s">
        <v>284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</row>
    <row r="190" spans="2:122" x14ac:dyDescent="0.25">
      <c r="B190" s="17" t="s">
        <v>285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</row>
    <row r="191" spans="2:122" x14ac:dyDescent="0.25">
      <c r="B191" s="17" t="s">
        <v>286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</row>
    <row r="192" spans="2:122" x14ac:dyDescent="0.25">
      <c r="B192" s="17" t="s">
        <v>287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</row>
    <row r="193" spans="2:122" x14ac:dyDescent="0.25">
      <c r="B193" s="17" t="s">
        <v>288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</row>
    <row r="194" spans="2:122" x14ac:dyDescent="0.25">
      <c r="B194" s="17" t="s">
        <v>289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</row>
    <row r="195" spans="2:122" x14ac:dyDescent="0.25">
      <c r="B195" s="17" t="s">
        <v>290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</row>
    <row r="196" spans="2:122" x14ac:dyDescent="0.25">
      <c r="B196" s="17" t="s">
        <v>291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</row>
    <row r="197" spans="2:122" x14ac:dyDescent="0.25">
      <c r="B197" s="17" t="s">
        <v>292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</row>
    <row r="198" spans="2:122" x14ac:dyDescent="0.25">
      <c r="B198" s="17" t="s">
        <v>293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</row>
    <row r="199" spans="2:122" x14ac:dyDescent="0.25">
      <c r="B199" s="17" t="s">
        <v>294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</row>
    <row r="200" spans="2:122" x14ac:dyDescent="0.25">
      <c r="B200" s="17" t="s">
        <v>295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</row>
    <row r="201" spans="2:122" x14ac:dyDescent="0.25">
      <c r="B201" s="17" t="s">
        <v>296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</row>
    <row r="202" spans="2:122" x14ac:dyDescent="0.25">
      <c r="B202" s="17" t="s">
        <v>297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</row>
    <row r="203" spans="2:122" ht="25.5" x14ac:dyDescent="0.25">
      <c r="B203" s="17" t="s">
        <v>298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</row>
    <row r="204" spans="2:122" ht="25.5" x14ac:dyDescent="0.25">
      <c r="B204" s="17" t="s">
        <v>299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</row>
    <row r="205" spans="2:122" x14ac:dyDescent="0.25">
      <c r="B205" s="17" t="s">
        <v>300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</row>
    <row r="206" spans="2:122" x14ac:dyDescent="0.25">
      <c r="B206" s="17" t="s">
        <v>301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</row>
    <row r="207" spans="2:122" x14ac:dyDescent="0.25">
      <c r="B207" s="17" t="s">
        <v>302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</row>
    <row r="208" spans="2:122" ht="25.5" x14ac:dyDescent="0.25">
      <c r="B208" s="17" t="s">
        <v>303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</row>
    <row r="209" spans="2:122" x14ac:dyDescent="0.25">
      <c r="B209" s="17" t="s">
        <v>304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</row>
    <row r="210" spans="2:122" x14ac:dyDescent="0.25">
      <c r="B210" s="17" t="s">
        <v>305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</row>
    <row r="211" spans="2:122" x14ac:dyDescent="0.25">
      <c r="B211" s="17" t="s">
        <v>306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</row>
    <row r="212" spans="2:122" x14ac:dyDescent="0.25">
      <c r="B212" s="17" t="s">
        <v>307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</row>
    <row r="213" spans="2:122" ht="25.5" x14ac:dyDescent="0.25">
      <c r="B213" s="17" t="s">
        <v>308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</row>
    <row r="214" spans="2:122" x14ac:dyDescent="0.25">
      <c r="B214" s="17" t="s">
        <v>309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</row>
    <row r="215" spans="2:122" x14ac:dyDescent="0.25">
      <c r="B215" s="17" t="s">
        <v>310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</row>
    <row r="216" spans="2:122" x14ac:dyDescent="0.25">
      <c r="B216" s="17" t="s">
        <v>311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</row>
    <row r="217" spans="2:122" x14ac:dyDescent="0.25">
      <c r="B217" s="17" t="s">
        <v>312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</row>
    <row r="218" spans="2:122" ht="25.5" x14ac:dyDescent="0.25">
      <c r="B218" s="17" t="s">
        <v>313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</row>
    <row r="219" spans="2:122" x14ac:dyDescent="0.25">
      <c r="B219" s="17" t="s">
        <v>314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</row>
    <row r="220" spans="2:122" x14ac:dyDescent="0.25">
      <c r="B220" s="17" t="s">
        <v>315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</row>
    <row r="221" spans="2:122" x14ac:dyDescent="0.25">
      <c r="B221" s="17" t="s">
        <v>316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</row>
    <row r="222" spans="2:122" x14ac:dyDescent="0.25">
      <c r="B222" s="17" t="s">
        <v>317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</row>
    <row r="223" spans="2:122" x14ac:dyDescent="0.25">
      <c r="B223" s="17" t="s">
        <v>318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</row>
    <row r="224" spans="2:122" x14ac:dyDescent="0.25">
      <c r="B224" s="17" t="s">
        <v>319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</row>
    <row r="225" spans="2:122" x14ac:dyDescent="0.25">
      <c r="B225" s="17" t="s">
        <v>320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</row>
    <row r="226" spans="2:122" x14ac:dyDescent="0.25">
      <c r="B226" s="17" t="s">
        <v>321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</row>
    <row r="227" spans="2:122" x14ac:dyDescent="0.25">
      <c r="B227" s="17" t="s">
        <v>322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</row>
    <row r="228" spans="2:122" x14ac:dyDescent="0.25">
      <c r="B228" s="17" t="s">
        <v>323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</row>
    <row r="229" spans="2:122" x14ac:dyDescent="0.25">
      <c r="B229" s="17" t="s">
        <v>324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</row>
    <row r="230" spans="2:122" x14ac:dyDescent="0.25">
      <c r="B230" s="17" t="s">
        <v>325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</row>
    <row r="231" spans="2:122" x14ac:dyDescent="0.25">
      <c r="B231" s="17" t="s">
        <v>326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</row>
    <row r="232" spans="2:122" x14ac:dyDescent="0.25">
      <c r="B232" s="17" t="s">
        <v>327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</row>
    <row r="233" spans="2:122" x14ac:dyDescent="0.25">
      <c r="B233" s="17" t="s">
        <v>328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</row>
    <row r="234" spans="2:122" x14ac:dyDescent="0.25">
      <c r="B234" s="17" t="s">
        <v>329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</row>
    <row r="235" spans="2:122" x14ac:dyDescent="0.25">
      <c r="B235" s="17" t="s">
        <v>330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</row>
    <row r="236" spans="2:122" ht="25.5" x14ac:dyDescent="0.25">
      <c r="B236" s="17" t="s">
        <v>331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</row>
    <row r="237" spans="2:122" x14ac:dyDescent="0.25">
      <c r="B237" s="17" t="s">
        <v>332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</row>
    <row r="238" spans="2:122" x14ac:dyDescent="0.25">
      <c r="B238" s="17" t="s">
        <v>333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</row>
    <row r="239" spans="2:122" x14ac:dyDescent="0.25">
      <c r="B239" s="17" t="s">
        <v>334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</row>
    <row r="240" spans="2:122" x14ac:dyDescent="0.25">
      <c r="B240" s="17" t="s">
        <v>335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</row>
    <row r="241" spans="2:122" ht="25.5" x14ac:dyDescent="0.25">
      <c r="B241" s="17" t="s">
        <v>336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</row>
    <row r="242" spans="2:122" x14ac:dyDescent="0.25">
      <c r="B242" s="17" t="s">
        <v>337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</row>
    <row r="243" spans="2:122" x14ac:dyDescent="0.25">
      <c r="B243" s="17" t="s">
        <v>338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</row>
    <row r="244" spans="2:122" x14ac:dyDescent="0.25">
      <c r="B244" s="17" t="s">
        <v>339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</row>
    <row r="245" spans="2:122" x14ac:dyDescent="0.25">
      <c r="B245" s="17" t="s">
        <v>340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</row>
    <row r="246" spans="2:122" x14ac:dyDescent="0.25">
      <c r="B246" s="17" t="s">
        <v>341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</row>
    <row r="247" spans="2:122" x14ac:dyDescent="0.25">
      <c r="B247" s="17" t="s">
        <v>342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</row>
    <row r="248" spans="2:122" x14ac:dyDescent="0.25">
      <c r="B248" s="17" t="s">
        <v>343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</row>
    <row r="249" spans="2:122" x14ac:dyDescent="0.25">
      <c r="B249" s="17" t="s">
        <v>344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</row>
    <row r="250" spans="2:122" x14ac:dyDescent="0.25">
      <c r="B250" s="17" t="s">
        <v>345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</row>
    <row r="251" spans="2:122" x14ac:dyDescent="0.25">
      <c r="B251" s="17" t="s">
        <v>346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</row>
    <row r="252" spans="2:122" x14ac:dyDescent="0.25">
      <c r="B252" s="17" t="s">
        <v>347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</row>
    <row r="253" spans="2:122" x14ac:dyDescent="0.25">
      <c r="B253" s="17" t="s">
        <v>348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</row>
    <row r="254" spans="2:122" x14ac:dyDescent="0.25">
      <c r="B254" s="17" t="s">
        <v>349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</row>
    <row r="255" spans="2:122" x14ac:dyDescent="0.25">
      <c r="B255" s="17" t="s">
        <v>350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</row>
    <row r="256" spans="2:122" ht="25.5" x14ac:dyDescent="0.25">
      <c r="B256" s="17" t="s">
        <v>351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</row>
    <row r="257" spans="2:122" x14ac:dyDescent="0.25">
      <c r="B257" s="17" t="s">
        <v>352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</row>
    <row r="258" spans="2:122" x14ac:dyDescent="0.25">
      <c r="B258" s="17" t="s">
        <v>353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</row>
    <row r="259" spans="2:122" x14ac:dyDescent="0.25">
      <c r="B259" s="17" t="s">
        <v>354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</row>
    <row r="260" spans="2:122" x14ac:dyDescent="0.25">
      <c r="B260" s="17" t="s">
        <v>355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</row>
    <row r="261" spans="2:122" ht="25.5" x14ac:dyDescent="0.25">
      <c r="B261" s="17" t="s">
        <v>356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</row>
    <row r="262" spans="2:122" x14ac:dyDescent="0.25">
      <c r="B262" s="17" t="s">
        <v>357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</row>
    <row r="263" spans="2:122" x14ac:dyDescent="0.25">
      <c r="B263" s="17" t="s">
        <v>358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</row>
    <row r="264" spans="2:122" x14ac:dyDescent="0.25">
      <c r="B264" s="17" t="s">
        <v>359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</row>
    <row r="265" spans="2:122" x14ac:dyDescent="0.25">
      <c r="B265" s="17" t="s">
        <v>360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</row>
    <row r="266" spans="2:122" x14ac:dyDescent="0.25">
      <c r="B266" s="17" t="s">
        <v>361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</row>
    <row r="267" spans="2:122" x14ac:dyDescent="0.25">
      <c r="B267" s="17" t="s">
        <v>362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</row>
    <row r="268" spans="2:122" x14ac:dyDescent="0.25">
      <c r="B268" s="17" t="s">
        <v>363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</row>
    <row r="269" spans="2:122" x14ac:dyDescent="0.25">
      <c r="B269" s="17" t="s">
        <v>364</v>
      </c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</row>
    <row r="270" spans="2:122" ht="25.5" x14ac:dyDescent="0.25">
      <c r="B270" s="17" t="s">
        <v>365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</row>
    <row r="271" spans="2:122" x14ac:dyDescent="0.25">
      <c r="B271" s="17" t="s">
        <v>366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</row>
    <row r="272" spans="2:122" x14ac:dyDescent="0.25">
      <c r="B272" s="17" t="s">
        <v>367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</row>
    <row r="273" spans="2:122" x14ac:dyDescent="0.25">
      <c r="B273" s="17" t="s">
        <v>368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</row>
    <row r="274" spans="2:122" x14ac:dyDescent="0.25">
      <c r="B274" s="17" t="s">
        <v>369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</row>
    <row r="275" spans="2:122" x14ac:dyDescent="0.25">
      <c r="B275" s="17" t="s">
        <v>370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</row>
    <row r="276" spans="2:122" x14ac:dyDescent="0.25">
      <c r="B276" s="17" t="s">
        <v>371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</row>
    <row r="277" spans="2:122" x14ac:dyDescent="0.25">
      <c r="B277" s="17" t="s">
        <v>372</v>
      </c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</row>
    <row r="278" spans="2:122" x14ac:dyDescent="0.25">
      <c r="B278" s="17" t="s">
        <v>373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</row>
    <row r="279" spans="2:122" x14ac:dyDescent="0.25">
      <c r="B279" s="17" t="s">
        <v>374</v>
      </c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</row>
    <row r="280" spans="2:122" x14ac:dyDescent="0.25">
      <c r="B280" s="17" t="s">
        <v>375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</row>
    <row r="281" spans="2:122" x14ac:dyDescent="0.25">
      <c r="B281" s="17" t="s">
        <v>376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</row>
    <row r="282" spans="2:122" x14ac:dyDescent="0.25">
      <c r="B282" s="17" t="s">
        <v>377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</row>
    <row r="283" spans="2:122" ht="25.5" x14ac:dyDescent="0.25">
      <c r="B283" s="17" t="s">
        <v>378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</row>
    <row r="284" spans="2:122" x14ac:dyDescent="0.25">
      <c r="B284" s="17" t="s">
        <v>379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</row>
    <row r="285" spans="2:122" x14ac:dyDescent="0.25">
      <c r="B285" s="17" t="s">
        <v>380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</row>
    <row r="286" spans="2:122" x14ac:dyDescent="0.25">
      <c r="B286" s="17" t="s">
        <v>381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</row>
    <row r="287" spans="2:122" ht="25.5" x14ac:dyDescent="0.25">
      <c r="B287" s="17" t="s">
        <v>382</v>
      </c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</row>
    <row r="288" spans="2:122" x14ac:dyDescent="0.25">
      <c r="B288" s="17" t="s">
        <v>383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</row>
    <row r="289" spans="2:122" ht="25.5" x14ac:dyDescent="0.25">
      <c r="B289" s="17" t="s">
        <v>384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</row>
    <row r="290" spans="2:122" x14ac:dyDescent="0.25">
      <c r="B290" s="17" t="s">
        <v>385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</row>
    <row r="291" spans="2:122" x14ac:dyDescent="0.25">
      <c r="B291" s="17" t="s">
        <v>386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</row>
    <row r="292" spans="2:122" ht="25.5" x14ac:dyDescent="0.25">
      <c r="B292" s="17" t="s">
        <v>387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</row>
    <row r="293" spans="2:122" ht="25.5" x14ac:dyDescent="0.25">
      <c r="B293" s="17" t="s">
        <v>388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</row>
    <row r="294" spans="2:122" ht="25.5" x14ac:dyDescent="0.25">
      <c r="B294" s="17" t="s">
        <v>389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</row>
    <row r="295" spans="2:122" ht="25.5" x14ac:dyDescent="0.25">
      <c r="B295" s="17" t="s">
        <v>390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</row>
    <row r="296" spans="2:122" ht="25.5" x14ac:dyDescent="0.25">
      <c r="B296" s="17" t="s">
        <v>391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</row>
    <row r="297" spans="2:122" x14ac:dyDescent="0.25">
      <c r="B297" s="17" t="s">
        <v>392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</row>
    <row r="298" spans="2:122" x14ac:dyDescent="0.25">
      <c r="B298" s="17" t="s">
        <v>393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</row>
    <row r="299" spans="2:122" x14ac:dyDescent="0.25">
      <c r="B299" s="17" t="s">
        <v>394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</row>
    <row r="300" spans="2:122" ht="25.5" x14ac:dyDescent="0.25">
      <c r="B300" s="17" t="s">
        <v>395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</row>
    <row r="301" spans="2:122" x14ac:dyDescent="0.25">
      <c r="B301" s="17" t="s">
        <v>396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</row>
    <row r="302" spans="2:122" ht="25.5" x14ac:dyDescent="0.25">
      <c r="B302" s="17" t="s">
        <v>397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</row>
    <row r="303" spans="2:122" ht="25.5" x14ac:dyDescent="0.25">
      <c r="B303" s="17" t="s">
        <v>398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</row>
    <row r="304" spans="2:122" ht="25.5" x14ac:dyDescent="0.25">
      <c r="B304" s="17" t="s">
        <v>399</v>
      </c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</row>
    <row r="305" spans="2:122" ht="25.5" x14ac:dyDescent="0.25">
      <c r="B305" s="17" t="s">
        <v>400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</row>
    <row r="306" spans="2:122" ht="25.5" x14ac:dyDescent="0.25">
      <c r="B306" s="17" t="s">
        <v>401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</row>
    <row r="307" spans="2:122" ht="25.5" x14ac:dyDescent="0.25">
      <c r="B307" s="17" t="s">
        <v>402</v>
      </c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</row>
    <row r="308" spans="2:122" ht="25.5" x14ac:dyDescent="0.25">
      <c r="B308" s="17" t="s">
        <v>403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</row>
    <row r="309" spans="2:122" ht="25.5" x14ac:dyDescent="0.25">
      <c r="B309" s="17" t="s">
        <v>404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</row>
    <row r="310" spans="2:122" ht="25.5" x14ac:dyDescent="0.25">
      <c r="B310" s="17" t="s">
        <v>405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</row>
    <row r="311" spans="2:122" ht="25.5" x14ac:dyDescent="0.25">
      <c r="B311" s="17" t="s">
        <v>406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</row>
    <row r="312" spans="2:122" x14ac:dyDescent="0.25">
      <c r="B312" s="17" t="s">
        <v>407</v>
      </c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</row>
    <row r="313" spans="2:122" ht="25.5" x14ac:dyDescent="0.25">
      <c r="B313" s="17" t="s">
        <v>408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</row>
    <row r="314" spans="2:122" ht="25.5" x14ac:dyDescent="0.25">
      <c r="B314" s="17" t="s">
        <v>409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</row>
    <row r="315" spans="2:122" x14ac:dyDescent="0.25">
      <c r="B315" s="17" t="s">
        <v>410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</row>
    <row r="316" spans="2:122" x14ac:dyDescent="0.25">
      <c r="B316" s="17" t="s">
        <v>411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</row>
    <row r="317" spans="2:122" ht="25.5" x14ac:dyDescent="0.25">
      <c r="B317" s="17" t="s">
        <v>412</v>
      </c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</row>
    <row r="318" spans="2:122" x14ac:dyDescent="0.25">
      <c r="B318" s="17" t="s">
        <v>413</v>
      </c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</row>
    <row r="319" spans="2:122" ht="25.5" x14ac:dyDescent="0.25">
      <c r="B319" s="17" t="s">
        <v>414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</row>
    <row r="320" spans="2:122" x14ac:dyDescent="0.25">
      <c r="B320" s="17" t="s">
        <v>415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</row>
    <row r="321" spans="2:122" x14ac:dyDescent="0.25">
      <c r="B321" s="17" t="s">
        <v>416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</row>
    <row r="322" spans="2:122" x14ac:dyDescent="0.25">
      <c r="B322" s="17" t="s">
        <v>417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</row>
    <row r="323" spans="2:122" x14ac:dyDescent="0.25">
      <c r="B323" s="17" t="s">
        <v>418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</row>
    <row r="324" spans="2:122" x14ac:dyDescent="0.25">
      <c r="B324" s="17" t="s">
        <v>419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</row>
    <row r="325" spans="2:122" x14ac:dyDescent="0.25">
      <c r="B325" s="17" t="s">
        <v>420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</row>
    <row r="326" spans="2:122" x14ac:dyDescent="0.25">
      <c r="B326" s="17" t="s">
        <v>421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</row>
    <row r="327" spans="2:122" x14ac:dyDescent="0.25">
      <c r="B327" s="17" t="s">
        <v>422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</row>
    <row r="328" spans="2:122" x14ac:dyDescent="0.25">
      <c r="B328" s="17" t="s">
        <v>423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</row>
    <row r="329" spans="2:122" x14ac:dyDescent="0.25">
      <c r="B329" s="17" t="s">
        <v>424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</row>
    <row r="330" spans="2:122" x14ac:dyDescent="0.25">
      <c r="B330" s="17" t="s">
        <v>425</v>
      </c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</row>
    <row r="331" spans="2:122" x14ac:dyDescent="0.25">
      <c r="B331" s="17" t="s">
        <v>426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</row>
    <row r="332" spans="2:122" x14ac:dyDescent="0.25">
      <c r="B332" s="17" t="s">
        <v>427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</row>
    <row r="333" spans="2:122" ht="25.5" x14ac:dyDescent="0.25">
      <c r="B333" s="17" t="s">
        <v>428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</row>
    <row r="334" spans="2:122" x14ac:dyDescent="0.25">
      <c r="B334" s="17" t="s">
        <v>429</v>
      </c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</row>
    <row r="335" spans="2:122" x14ac:dyDescent="0.25">
      <c r="B335" s="17" t="s">
        <v>430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</row>
    <row r="336" spans="2:122" x14ac:dyDescent="0.25">
      <c r="B336" s="17" t="s">
        <v>431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</row>
    <row r="337" spans="2:122" x14ac:dyDescent="0.25">
      <c r="B337" s="17" t="s">
        <v>432</v>
      </c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</row>
    <row r="338" spans="2:122" x14ac:dyDescent="0.25">
      <c r="B338" s="17" t="s">
        <v>433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</row>
    <row r="339" spans="2:122" x14ac:dyDescent="0.25">
      <c r="B339" s="17" t="s">
        <v>434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</row>
    <row r="340" spans="2:122" x14ac:dyDescent="0.25">
      <c r="B340" s="17" t="s">
        <v>435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</row>
    <row r="341" spans="2:122" x14ac:dyDescent="0.25">
      <c r="B341" s="17" t="s">
        <v>436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</row>
    <row r="342" spans="2:122" x14ac:dyDescent="0.25">
      <c r="B342" s="17" t="s">
        <v>437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</row>
    <row r="343" spans="2:122" x14ac:dyDescent="0.25">
      <c r="B343" s="17" t="s">
        <v>438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</row>
    <row r="344" spans="2:122" ht="25.5" x14ac:dyDescent="0.25">
      <c r="B344" s="17" t="s">
        <v>439</v>
      </c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</row>
    <row r="345" spans="2:122" x14ac:dyDescent="0.25">
      <c r="B345" s="17" t="s">
        <v>440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</row>
    <row r="346" spans="2:122" x14ac:dyDescent="0.25">
      <c r="B346" s="17" t="s">
        <v>441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</row>
    <row r="347" spans="2:122" x14ac:dyDescent="0.25">
      <c r="B347" s="17" t="s">
        <v>442</v>
      </c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</row>
    <row r="348" spans="2:122" x14ac:dyDescent="0.25">
      <c r="B348" s="17" t="s">
        <v>443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</row>
    <row r="349" spans="2:122" x14ac:dyDescent="0.25">
      <c r="B349" s="17" t="s">
        <v>444</v>
      </c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</row>
    <row r="350" spans="2:122" x14ac:dyDescent="0.25">
      <c r="B350" s="17" t="s">
        <v>445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</row>
  </sheetData>
  <mergeCells count="11">
    <mergeCell ref="BW4:CH4"/>
    <mergeCell ref="CI4:CT4"/>
    <mergeCell ref="CU4:DF4"/>
    <mergeCell ref="DG4:DR4"/>
    <mergeCell ref="B4:B5"/>
    <mergeCell ref="O4:Z4"/>
    <mergeCell ref="AA4:AL4"/>
    <mergeCell ref="AM4:AX4"/>
    <mergeCell ref="AY4:BJ4"/>
    <mergeCell ref="BK4:BV4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475D-4561-4CF0-B280-54FECAA0502A}">
  <sheetPr>
    <tabColor theme="4"/>
  </sheetPr>
  <dimension ref="A5:M28"/>
  <sheetViews>
    <sheetView zoomScale="85" zoomScaleNormal="85" workbookViewId="0">
      <selection activeCell="G2" sqref="G2"/>
    </sheetView>
  </sheetViews>
  <sheetFormatPr defaultColWidth="15.7109375" defaultRowHeight="15" x14ac:dyDescent="0.25"/>
  <cols>
    <col min="1" max="1" width="15.7109375" customWidth="1"/>
  </cols>
  <sheetData>
    <row r="5" spans="1:13" s="1" customFormat="1" ht="75" customHeight="1" x14ac:dyDescent="0.25">
      <c r="A5" s="2" t="s">
        <v>2</v>
      </c>
      <c r="B5" s="2" t="s">
        <v>0</v>
      </c>
      <c r="C5" s="2" t="s">
        <v>1</v>
      </c>
      <c r="D5" s="2" t="s">
        <v>24</v>
      </c>
      <c r="E5" s="2" t="s">
        <v>78</v>
      </c>
      <c r="F5" s="2" t="s">
        <v>79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97</v>
      </c>
      <c r="L5" s="2" t="s">
        <v>88</v>
      </c>
      <c r="M5" s="2" t="s">
        <v>23</v>
      </c>
    </row>
    <row r="6" spans="1:13" x14ac:dyDescent="0.25">
      <c r="A6" s="6">
        <v>1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</row>
    <row r="7" spans="1:13" x14ac:dyDescent="0.25">
      <c r="A7" s="6">
        <v>1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</row>
    <row r="8" spans="1:13" x14ac:dyDescent="0.25">
      <c r="A8" s="6">
        <v>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</row>
    <row r="9" spans="1:13" x14ac:dyDescent="0.25">
      <c r="A9" s="6">
        <v>1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</row>
    <row r="10" spans="1:13" x14ac:dyDescent="0.25">
      <c r="A10" s="6">
        <v>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</row>
    <row r="11" spans="1:13" x14ac:dyDescent="0.25">
      <c r="A11" s="6">
        <v>1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</row>
    <row r="12" spans="1:13" x14ac:dyDescent="0.25">
      <c r="A12" s="6">
        <v>1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</row>
    <row r="13" spans="1:13" x14ac:dyDescent="0.25">
      <c r="A13" s="6">
        <v>1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</row>
    <row r="14" spans="1:13" x14ac:dyDescent="0.25">
      <c r="A14" s="6">
        <v>1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</row>
    <row r="15" spans="1:13" x14ac:dyDescent="0.25">
      <c r="A15" s="6">
        <v>1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</row>
    <row r="16" spans="1:13" x14ac:dyDescent="0.25">
      <c r="A16" s="6">
        <v>1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</row>
    <row r="17" spans="1:13" x14ac:dyDescent="0.25">
      <c r="A17" s="6">
        <v>1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</row>
    <row r="18" spans="1:13" x14ac:dyDescent="0.25">
      <c r="A18" s="6">
        <v>1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</row>
    <row r="19" spans="1:13" x14ac:dyDescent="0.25">
      <c r="A19" s="6">
        <v>1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</row>
    <row r="20" spans="1:13" x14ac:dyDescent="0.25">
      <c r="A20" s="6">
        <v>1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</row>
    <row r="21" spans="1:13" x14ac:dyDescent="0.25">
      <c r="A21" s="6">
        <v>1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</row>
    <row r="22" spans="1:13" x14ac:dyDescent="0.25">
      <c r="A22" s="6">
        <v>1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</row>
    <row r="23" spans="1:13" x14ac:dyDescent="0.25">
      <c r="A23" s="6">
        <v>1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</row>
    <row r="24" spans="1:13" x14ac:dyDescent="0.25">
      <c r="A24" s="6">
        <v>1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</row>
    <row r="25" spans="1:13" x14ac:dyDescent="0.25">
      <c r="A25" s="6">
        <v>1</v>
      </c>
      <c r="B25" s="6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</row>
    <row r="26" spans="1:13" x14ac:dyDescent="0.25">
      <c r="A26" s="6">
        <v>1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</row>
    <row r="27" spans="1:13" x14ac:dyDescent="0.25">
      <c r="A27" s="6">
        <v>1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 x14ac:dyDescent="0.25">
      <c r="A28" s="21">
        <f>COUNT(A6:A27)</f>
        <v>22</v>
      </c>
      <c r="B28" s="21">
        <f t="shared" ref="B28:M28" si="0">COUNT(B6:B27)</f>
        <v>22</v>
      </c>
      <c r="C28" s="21">
        <f t="shared" si="0"/>
        <v>22</v>
      </c>
      <c r="D28" s="21">
        <f t="shared" si="0"/>
        <v>22</v>
      </c>
      <c r="E28" s="21">
        <f t="shared" si="0"/>
        <v>22</v>
      </c>
      <c r="F28" s="21">
        <f t="shared" si="0"/>
        <v>22</v>
      </c>
      <c r="G28" s="21">
        <f t="shared" si="0"/>
        <v>22</v>
      </c>
      <c r="H28" s="21">
        <f t="shared" si="0"/>
        <v>22</v>
      </c>
      <c r="I28" s="21">
        <f t="shared" si="0"/>
        <v>22</v>
      </c>
      <c r="J28" s="21">
        <f t="shared" si="0"/>
        <v>22</v>
      </c>
      <c r="K28" s="21">
        <f t="shared" si="0"/>
        <v>22</v>
      </c>
      <c r="L28" s="21">
        <f t="shared" si="0"/>
        <v>22</v>
      </c>
      <c r="M28" s="21">
        <f t="shared" si="0"/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AADA-9CE3-47F8-8806-736CCF320911}">
  <sheetPr>
    <tabColor theme="4"/>
  </sheetPr>
  <dimension ref="A5:N30"/>
  <sheetViews>
    <sheetView zoomScale="85" zoomScaleNormal="85" workbookViewId="0">
      <selection activeCell="G2" sqref="G2"/>
    </sheetView>
  </sheetViews>
  <sheetFormatPr defaultColWidth="15.7109375" defaultRowHeight="15" x14ac:dyDescent="0.25"/>
  <cols>
    <col min="1" max="1" width="15.7109375" customWidth="1"/>
  </cols>
  <sheetData>
    <row r="5" spans="1:14" s="1" customFormat="1" ht="75" customHeight="1" x14ac:dyDescent="0.25">
      <c r="A5" s="2" t="s">
        <v>2</v>
      </c>
      <c r="B5" s="2" t="s">
        <v>0</v>
      </c>
      <c r="C5" s="2" t="s">
        <v>1</v>
      </c>
      <c r="D5" s="2" t="s">
        <v>24</v>
      </c>
      <c r="E5" s="2" t="s">
        <v>78</v>
      </c>
      <c r="F5" s="2" t="s">
        <v>79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96</v>
      </c>
      <c r="L5" s="2" t="s">
        <v>88</v>
      </c>
      <c r="M5" s="2" t="s">
        <v>23</v>
      </c>
      <c r="N5" s="2" t="s">
        <v>77</v>
      </c>
    </row>
    <row r="6" spans="1:14" x14ac:dyDescent="0.25">
      <c r="A6" s="6">
        <v>1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</row>
    <row r="7" spans="1:14" x14ac:dyDescent="0.25">
      <c r="A7" s="6">
        <v>1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</row>
    <row r="8" spans="1:14" x14ac:dyDescent="0.25">
      <c r="A8" s="6">
        <v>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</row>
    <row r="9" spans="1:14" x14ac:dyDescent="0.25">
      <c r="A9" s="6">
        <v>1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</row>
    <row r="10" spans="1:14" x14ac:dyDescent="0.25">
      <c r="A10" s="6">
        <v>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</row>
    <row r="11" spans="1:14" x14ac:dyDescent="0.25">
      <c r="A11" s="6">
        <v>1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</row>
    <row r="12" spans="1:14" x14ac:dyDescent="0.25">
      <c r="A12" s="6">
        <v>1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</row>
    <row r="13" spans="1:14" x14ac:dyDescent="0.25">
      <c r="A13" s="6">
        <v>1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</row>
    <row r="14" spans="1:14" x14ac:dyDescent="0.25">
      <c r="A14" s="6">
        <v>1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</row>
    <row r="15" spans="1:14" x14ac:dyDescent="0.25">
      <c r="A15" s="6">
        <v>1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</row>
    <row r="16" spans="1:14" x14ac:dyDescent="0.25">
      <c r="A16" s="6">
        <v>1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</row>
    <row r="17" spans="1:14" x14ac:dyDescent="0.25">
      <c r="A17" s="6">
        <v>1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</row>
    <row r="18" spans="1:14" x14ac:dyDescent="0.25">
      <c r="A18" s="6">
        <v>1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</row>
    <row r="19" spans="1:14" x14ac:dyDescent="0.25">
      <c r="A19" s="6">
        <v>1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</row>
    <row r="20" spans="1:14" x14ac:dyDescent="0.25">
      <c r="A20" s="6">
        <v>1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</row>
    <row r="21" spans="1:14" x14ac:dyDescent="0.25">
      <c r="A21" s="6">
        <v>1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</row>
    <row r="22" spans="1:14" x14ac:dyDescent="0.25">
      <c r="A22" s="6">
        <v>1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</row>
    <row r="23" spans="1:14" x14ac:dyDescent="0.25">
      <c r="A23" s="6">
        <v>1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</row>
    <row r="24" spans="1:14" x14ac:dyDescent="0.25">
      <c r="A24" s="6">
        <v>1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</row>
    <row r="25" spans="1:14" x14ac:dyDescent="0.25">
      <c r="A25" s="6">
        <v>1</v>
      </c>
      <c r="B25" s="6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</row>
    <row r="26" spans="1:14" x14ac:dyDescent="0.25">
      <c r="A26" s="6">
        <v>1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</row>
    <row r="27" spans="1:14" x14ac:dyDescent="0.25">
      <c r="A27" s="6">
        <v>1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</row>
    <row r="28" spans="1:14" x14ac:dyDescent="0.25">
      <c r="A28" s="6">
        <v>1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</row>
    <row r="29" spans="1:14" x14ac:dyDescent="0.25">
      <c r="A29" s="6">
        <v>1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</row>
    <row r="30" spans="1:14" x14ac:dyDescent="0.25">
      <c r="A30" s="21">
        <f>COUNT(A6:A29)</f>
        <v>24</v>
      </c>
      <c r="B30" s="21">
        <f t="shared" ref="B30:N30" si="0">COUNT(B6:B29)</f>
        <v>24</v>
      </c>
      <c r="C30" s="21">
        <f t="shared" si="0"/>
        <v>24</v>
      </c>
      <c r="D30" s="21">
        <f t="shared" si="0"/>
        <v>24</v>
      </c>
      <c r="E30" s="21">
        <f t="shared" si="0"/>
        <v>24</v>
      </c>
      <c r="F30" s="21">
        <f t="shared" si="0"/>
        <v>24</v>
      </c>
      <c r="G30" s="21">
        <f t="shared" si="0"/>
        <v>24</v>
      </c>
      <c r="H30" s="21">
        <f t="shared" si="0"/>
        <v>24</v>
      </c>
      <c r="I30" s="21">
        <f t="shared" si="0"/>
        <v>24</v>
      </c>
      <c r="J30" s="21">
        <f t="shared" si="0"/>
        <v>24</v>
      </c>
      <c r="K30" s="21">
        <f t="shared" si="0"/>
        <v>24</v>
      </c>
      <c r="L30" s="21">
        <f t="shared" si="0"/>
        <v>24</v>
      </c>
      <c r="M30" s="21">
        <f t="shared" si="0"/>
        <v>24</v>
      </c>
      <c r="N30" s="21">
        <f t="shared" si="0"/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DC08-5BB5-4D7F-84BA-EC999255C1C3}">
  <sheetPr>
    <tabColor theme="4"/>
  </sheetPr>
  <dimension ref="A5:I19"/>
  <sheetViews>
    <sheetView zoomScale="85" zoomScaleNormal="85" workbookViewId="0">
      <selection activeCell="A6" sqref="A6:I19"/>
    </sheetView>
  </sheetViews>
  <sheetFormatPr defaultColWidth="15.7109375" defaultRowHeight="15" x14ac:dyDescent="0.25"/>
  <cols>
    <col min="1" max="1" width="15.7109375" customWidth="1"/>
  </cols>
  <sheetData>
    <row r="5" spans="1:9" s="1" customFormat="1" ht="75" customHeight="1" x14ac:dyDescent="0.25">
      <c r="A5" s="2" t="s">
        <v>2</v>
      </c>
      <c r="B5" s="2" t="s">
        <v>0</v>
      </c>
      <c r="C5" s="2" t="s">
        <v>1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467</v>
      </c>
      <c r="I5" s="2" t="s">
        <v>25</v>
      </c>
    </row>
    <row r="6" spans="1:9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</row>
    <row r="7" spans="1:9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9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9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9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9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</row>
    <row r="12" spans="1:9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</row>
    <row r="13" spans="1:9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9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</row>
    <row r="15" spans="1:9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9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1:9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  <row r="18" spans="1:9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1:9" x14ac:dyDescent="0.25">
      <c r="A19" s="21">
        <f>COUNT(A6:A18)</f>
        <v>13</v>
      </c>
      <c r="B19" s="21">
        <f t="shared" ref="B19:I19" si="0">COUNT(B6:B18)</f>
        <v>13</v>
      </c>
      <c r="C19" s="21">
        <f t="shared" si="0"/>
        <v>13</v>
      </c>
      <c r="D19" s="21">
        <f t="shared" si="0"/>
        <v>13</v>
      </c>
      <c r="E19" s="21">
        <f t="shared" si="0"/>
        <v>13</v>
      </c>
      <c r="F19" s="21">
        <f t="shared" si="0"/>
        <v>13</v>
      </c>
      <c r="G19" s="21">
        <f t="shared" si="0"/>
        <v>13</v>
      </c>
      <c r="H19" s="21">
        <f t="shared" ref="H19" si="1">COUNT(H6:H18)</f>
        <v>13</v>
      </c>
      <c r="I19" s="21">
        <f t="shared" si="0"/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1802-7CA9-42D7-894A-12A21572EC27}">
  <sheetPr>
    <tabColor theme="4"/>
  </sheetPr>
  <dimension ref="A5:H20"/>
  <sheetViews>
    <sheetView zoomScale="85" zoomScaleNormal="85" workbookViewId="0">
      <selection activeCell="A20" sqref="A20"/>
    </sheetView>
  </sheetViews>
  <sheetFormatPr defaultColWidth="15.7109375" defaultRowHeight="15" x14ac:dyDescent="0.25"/>
  <sheetData>
    <row r="5" spans="1:8" s="1" customFormat="1" ht="75" customHeight="1" x14ac:dyDescent="0.25">
      <c r="A5" s="2" t="s">
        <v>2</v>
      </c>
      <c r="B5" s="2" t="s">
        <v>90</v>
      </c>
      <c r="C5" s="2" t="s">
        <v>26</v>
      </c>
      <c r="D5" s="2" t="s">
        <v>80</v>
      </c>
      <c r="E5" s="2" t="s">
        <v>91</v>
      </c>
      <c r="F5" s="2" t="s">
        <v>92</v>
      </c>
      <c r="G5" s="2" t="s">
        <v>93</v>
      </c>
      <c r="H5" s="2" t="s">
        <v>65</v>
      </c>
    </row>
    <row r="6" spans="1:8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</row>
    <row r="7" spans="1:8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</row>
    <row r="8" spans="1:8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</row>
    <row r="9" spans="1:8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</row>
    <row r="10" spans="1:8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</row>
    <row r="11" spans="1:8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</row>
    <row r="12" spans="1:8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</row>
    <row r="13" spans="1:8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</row>
    <row r="14" spans="1:8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</row>
    <row r="15" spans="1:8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</row>
    <row r="16" spans="1:8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</row>
    <row r="17" spans="1:8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</row>
    <row r="18" spans="1:8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</row>
    <row r="19" spans="1:8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</row>
    <row r="20" spans="1:8" x14ac:dyDescent="0.25">
      <c r="A20" s="21">
        <f>COUNT(A6:A19)</f>
        <v>14</v>
      </c>
      <c r="B20" s="21">
        <f t="shared" ref="B20:H20" si="0">COUNT(B6:B19)</f>
        <v>14</v>
      </c>
      <c r="C20" s="21">
        <f t="shared" si="0"/>
        <v>14</v>
      </c>
      <c r="D20" s="21">
        <f t="shared" si="0"/>
        <v>14</v>
      </c>
      <c r="E20" s="21">
        <f t="shared" si="0"/>
        <v>14</v>
      </c>
      <c r="F20" s="21">
        <f t="shared" si="0"/>
        <v>14</v>
      </c>
      <c r="G20" s="21">
        <f t="shared" si="0"/>
        <v>14</v>
      </c>
      <c r="H20" s="21">
        <f t="shared" si="0"/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10E1-FBF6-4244-9485-C337864A919D}">
  <sheetPr>
    <tabColor theme="4"/>
  </sheetPr>
  <dimension ref="A5:M23"/>
  <sheetViews>
    <sheetView zoomScale="85" zoomScaleNormal="85" workbookViewId="0">
      <selection activeCell="A23" sqref="A23"/>
    </sheetView>
  </sheetViews>
  <sheetFormatPr defaultColWidth="15.7109375" defaultRowHeight="15" x14ac:dyDescent="0.25"/>
  <sheetData>
    <row r="5" spans="1:13" s="1" customFormat="1" ht="75" customHeight="1" x14ac:dyDescent="0.25">
      <c r="A5" s="2" t="s">
        <v>2</v>
      </c>
      <c r="B5" s="2" t="s">
        <v>0</v>
      </c>
      <c r="C5" s="2" t="s">
        <v>1</v>
      </c>
      <c r="D5" s="2" t="s">
        <v>28</v>
      </c>
      <c r="E5" s="2" t="s">
        <v>27</v>
      </c>
      <c r="F5" s="2" t="s">
        <v>98</v>
      </c>
      <c r="G5" s="2" t="s">
        <v>59</v>
      </c>
      <c r="H5" s="2" t="s">
        <v>32</v>
      </c>
      <c r="I5" s="2" t="s">
        <v>33</v>
      </c>
      <c r="J5" s="2" t="s">
        <v>31</v>
      </c>
      <c r="K5" s="2" t="s">
        <v>29</v>
      </c>
      <c r="L5" s="2" t="s">
        <v>30</v>
      </c>
      <c r="M5" s="2" t="s">
        <v>60</v>
      </c>
    </row>
    <row r="6" spans="1:13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</row>
    <row r="7" spans="1:13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</row>
    <row r="8" spans="1:13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</row>
    <row r="9" spans="1:13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</row>
    <row r="10" spans="1:13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</row>
    <row r="11" spans="1:13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</row>
    <row r="12" spans="1:13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</row>
    <row r="13" spans="1:13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</row>
    <row r="14" spans="1:13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</row>
    <row r="15" spans="1:13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</row>
    <row r="16" spans="1:13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</row>
    <row r="17" spans="1:13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</row>
    <row r="18" spans="1:13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</row>
    <row r="19" spans="1:13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</row>
    <row r="20" spans="1:13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</row>
    <row r="21" spans="1:13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</row>
    <row r="22" spans="1:13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</row>
    <row r="23" spans="1:13" x14ac:dyDescent="0.25">
      <c r="A23" s="21">
        <f>COUNT(A6:A22)</f>
        <v>17</v>
      </c>
      <c r="B23" s="21">
        <f t="shared" ref="B23:M23" si="0">COUNT(B6:B22)</f>
        <v>17</v>
      </c>
      <c r="C23" s="21">
        <f t="shared" si="0"/>
        <v>17</v>
      </c>
      <c r="D23" s="21">
        <f t="shared" si="0"/>
        <v>17</v>
      </c>
      <c r="E23" s="21">
        <f t="shared" si="0"/>
        <v>17</v>
      </c>
      <c r="F23" s="21">
        <f t="shared" si="0"/>
        <v>17</v>
      </c>
      <c r="G23" s="21">
        <f t="shared" si="0"/>
        <v>17</v>
      </c>
      <c r="H23" s="21">
        <f t="shared" si="0"/>
        <v>17</v>
      </c>
      <c r="I23" s="21">
        <f t="shared" si="0"/>
        <v>17</v>
      </c>
      <c r="J23" s="21">
        <f t="shared" si="0"/>
        <v>17</v>
      </c>
      <c r="K23" s="21">
        <f t="shared" si="0"/>
        <v>17</v>
      </c>
      <c r="L23" s="21">
        <f t="shared" si="0"/>
        <v>17</v>
      </c>
      <c r="M23" s="21">
        <f t="shared" si="0"/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08FEA-613F-45B5-B011-44377176480D}">
  <sheetPr>
    <tabColor theme="4"/>
  </sheetPr>
  <dimension ref="A5:L22"/>
  <sheetViews>
    <sheetView zoomScale="85" zoomScaleNormal="85" workbookViewId="0">
      <selection activeCell="A22" sqref="A22"/>
    </sheetView>
  </sheetViews>
  <sheetFormatPr defaultColWidth="15.7109375" defaultRowHeight="15" x14ac:dyDescent="0.25"/>
  <sheetData>
    <row r="5" spans="1:12" s="1" customFormat="1" ht="75" customHeight="1" x14ac:dyDescent="0.25">
      <c r="A5" s="2" t="s">
        <v>2</v>
      </c>
      <c r="B5" s="2" t="s">
        <v>0</v>
      </c>
      <c r="C5" s="2" t="s">
        <v>1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94</v>
      </c>
      <c r="J5" s="2" t="s">
        <v>95</v>
      </c>
      <c r="K5" s="2" t="s">
        <v>39</v>
      </c>
      <c r="L5" s="2" t="s">
        <v>40</v>
      </c>
    </row>
    <row r="6" spans="1:12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</row>
    <row r="7" spans="1:12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</row>
    <row r="8" spans="1:12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</row>
    <row r="9" spans="1:12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</row>
    <row r="10" spans="1:12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</row>
    <row r="11" spans="1:12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</row>
    <row r="12" spans="1:12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</row>
    <row r="13" spans="1:12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</row>
    <row r="14" spans="1:12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12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</row>
    <row r="16" spans="1:12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</row>
    <row r="17" spans="1:12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</row>
    <row r="18" spans="1:12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</row>
    <row r="19" spans="1:12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</row>
    <row r="20" spans="1:12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</row>
    <row r="21" spans="1:12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</row>
    <row r="22" spans="1:12" x14ac:dyDescent="0.25">
      <c r="A22" s="21">
        <f>COUNT(A6:A21)</f>
        <v>16</v>
      </c>
      <c r="B22" s="21">
        <f t="shared" ref="B22:L22" si="0">COUNT(B6:B21)</f>
        <v>16</v>
      </c>
      <c r="C22" s="21">
        <f t="shared" si="0"/>
        <v>16</v>
      </c>
      <c r="D22" s="21">
        <f t="shared" si="0"/>
        <v>16</v>
      </c>
      <c r="E22" s="21">
        <f t="shared" si="0"/>
        <v>16</v>
      </c>
      <c r="F22" s="21">
        <f t="shared" si="0"/>
        <v>16</v>
      </c>
      <c r="G22" s="21">
        <f t="shared" si="0"/>
        <v>16</v>
      </c>
      <c r="H22" s="21">
        <f t="shared" si="0"/>
        <v>16</v>
      </c>
      <c r="I22" s="21">
        <f t="shared" si="0"/>
        <v>16</v>
      </c>
      <c r="J22" s="21">
        <f t="shared" si="0"/>
        <v>16</v>
      </c>
      <c r="K22" s="21">
        <f t="shared" si="0"/>
        <v>16</v>
      </c>
      <c r="L22" s="21">
        <f t="shared" si="0"/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DFE6-A5F1-4422-8839-7D30E046B0C6}">
  <sheetPr>
    <tabColor theme="4"/>
  </sheetPr>
  <dimension ref="A5:K21"/>
  <sheetViews>
    <sheetView zoomScale="85" zoomScaleNormal="85" workbookViewId="0">
      <selection activeCell="A21" sqref="A21"/>
    </sheetView>
  </sheetViews>
  <sheetFormatPr defaultColWidth="15.7109375" defaultRowHeight="15" x14ac:dyDescent="0.25"/>
  <sheetData>
    <row r="5" spans="1:11" s="1" customFormat="1" ht="75" customHeight="1" x14ac:dyDescent="0.25">
      <c r="A5" s="2" t="s">
        <v>89</v>
      </c>
      <c r="B5" s="2" t="s">
        <v>0</v>
      </c>
      <c r="C5" s="2" t="s">
        <v>1</v>
      </c>
      <c r="D5" s="2" t="s">
        <v>41</v>
      </c>
      <c r="E5" s="2" t="s">
        <v>81</v>
      </c>
      <c r="F5" s="2" t="s">
        <v>42</v>
      </c>
      <c r="G5" s="2" t="s">
        <v>82</v>
      </c>
      <c r="H5" s="2" t="s">
        <v>43</v>
      </c>
      <c r="I5" s="2" t="s">
        <v>44</v>
      </c>
      <c r="J5" s="2" t="s">
        <v>45</v>
      </c>
      <c r="K5" s="2" t="s">
        <v>46</v>
      </c>
    </row>
    <row r="6" spans="1:11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</row>
    <row r="7" spans="1:11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</row>
    <row r="8" spans="1:11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</row>
    <row r="9" spans="1:11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</row>
    <row r="10" spans="1:11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</row>
    <row r="11" spans="1:11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</row>
    <row r="12" spans="1:11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</row>
    <row r="13" spans="1:11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</row>
    <row r="15" spans="1:11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</row>
    <row r="16" spans="1:11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</row>
    <row r="17" spans="1:11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</row>
    <row r="18" spans="1:11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</row>
    <row r="19" spans="1:11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</row>
    <row r="20" spans="1:11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</row>
    <row r="21" spans="1:11" x14ac:dyDescent="0.25">
      <c r="A21" s="21">
        <f>COUNT(A6:A20)</f>
        <v>15</v>
      </c>
      <c r="B21" s="21">
        <f t="shared" ref="B21:K21" si="0">COUNT(B6:B20)</f>
        <v>15</v>
      </c>
      <c r="C21" s="21">
        <f t="shared" si="0"/>
        <v>15</v>
      </c>
      <c r="D21" s="21">
        <f t="shared" si="0"/>
        <v>15</v>
      </c>
      <c r="E21" s="21">
        <f t="shared" si="0"/>
        <v>15</v>
      </c>
      <c r="F21" s="21">
        <f t="shared" si="0"/>
        <v>15</v>
      </c>
      <c r="G21" s="21">
        <f t="shared" si="0"/>
        <v>15</v>
      </c>
      <c r="H21" s="21">
        <f t="shared" si="0"/>
        <v>15</v>
      </c>
      <c r="I21" s="21">
        <f t="shared" si="0"/>
        <v>15</v>
      </c>
      <c r="J21" s="21">
        <f t="shared" si="0"/>
        <v>15</v>
      </c>
      <c r="K21" s="21">
        <f t="shared" si="0"/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27E5-CA92-43B1-B716-4B4D17274209}">
  <sheetPr>
    <tabColor theme="4"/>
  </sheetPr>
  <dimension ref="A5:O22"/>
  <sheetViews>
    <sheetView zoomScale="85" zoomScaleNormal="85" workbookViewId="0">
      <selection activeCell="A22" sqref="A22"/>
    </sheetView>
  </sheetViews>
  <sheetFormatPr defaultColWidth="15.7109375" defaultRowHeight="15" x14ac:dyDescent="0.25"/>
  <sheetData>
    <row r="5" spans="1:15" s="1" customFormat="1" ht="75" x14ac:dyDescent="0.25">
      <c r="A5" s="2" t="s">
        <v>89</v>
      </c>
      <c r="B5" s="2" t="s">
        <v>3</v>
      </c>
      <c r="C5" s="2" t="s">
        <v>4</v>
      </c>
      <c r="D5" s="2" t="s">
        <v>66</v>
      </c>
      <c r="E5" s="2" t="s">
        <v>67</v>
      </c>
      <c r="F5" s="2" t="s">
        <v>68</v>
      </c>
      <c r="G5" s="2" t="s">
        <v>6</v>
      </c>
      <c r="H5" s="2" t="s">
        <v>69</v>
      </c>
      <c r="I5" s="2" t="s">
        <v>70</v>
      </c>
      <c r="J5" s="2" t="s">
        <v>71</v>
      </c>
      <c r="K5" s="2" t="s">
        <v>72</v>
      </c>
      <c r="L5" s="2" t="s">
        <v>74</v>
      </c>
      <c r="M5" s="2" t="s">
        <v>73</v>
      </c>
      <c r="N5" s="2" t="s">
        <v>75</v>
      </c>
      <c r="O5" s="2" t="s">
        <v>76</v>
      </c>
    </row>
    <row r="6" spans="1:15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</row>
    <row r="7" spans="1:15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</row>
    <row r="8" spans="1:15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</row>
    <row r="9" spans="1:15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</row>
    <row r="10" spans="1:15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</row>
    <row r="11" spans="1:15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</row>
    <row r="12" spans="1:15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</row>
    <row r="13" spans="1:15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</row>
    <row r="14" spans="1:15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</row>
    <row r="15" spans="1:15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</row>
    <row r="16" spans="1:15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</row>
    <row r="17" spans="1:15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</row>
    <row r="18" spans="1:15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</row>
    <row r="19" spans="1:15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</row>
    <row r="20" spans="1:15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</row>
    <row r="21" spans="1:15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</row>
    <row r="22" spans="1:15" x14ac:dyDescent="0.25">
      <c r="A22" s="21">
        <f>COUNT(A6:A21)</f>
        <v>16</v>
      </c>
      <c r="B22" s="21">
        <f t="shared" ref="B22:O22" si="0">COUNT(B6:B21)</f>
        <v>16</v>
      </c>
      <c r="C22" s="21">
        <f t="shared" si="0"/>
        <v>16</v>
      </c>
      <c r="D22" s="21">
        <f t="shared" si="0"/>
        <v>16</v>
      </c>
      <c r="E22" s="21">
        <f t="shared" si="0"/>
        <v>16</v>
      </c>
      <c r="F22" s="21">
        <f t="shared" si="0"/>
        <v>16</v>
      </c>
      <c r="G22" s="21">
        <f t="shared" si="0"/>
        <v>16</v>
      </c>
      <c r="H22" s="21">
        <f t="shared" si="0"/>
        <v>16</v>
      </c>
      <c r="I22" s="21">
        <f t="shared" si="0"/>
        <v>16</v>
      </c>
      <c r="J22" s="21">
        <f t="shared" si="0"/>
        <v>16</v>
      </c>
      <c r="K22" s="21">
        <f t="shared" si="0"/>
        <v>16</v>
      </c>
      <c r="L22" s="21">
        <f t="shared" si="0"/>
        <v>16</v>
      </c>
      <c r="M22" s="21">
        <f t="shared" si="0"/>
        <v>16</v>
      </c>
      <c r="N22" s="21">
        <f t="shared" si="0"/>
        <v>16</v>
      </c>
      <c r="O22" s="21">
        <f t="shared" si="0"/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Inf.  Inc I</vt:lpstr>
      <vt:lpstr>Inf. Inc II</vt:lpstr>
      <vt:lpstr>Inf. Inc III</vt:lpstr>
      <vt:lpstr>Inf. Inc IV</vt:lpstr>
      <vt:lpstr>Inf. Inc V</vt:lpstr>
      <vt:lpstr>Inf. Inc VI</vt:lpstr>
      <vt:lpstr>Inf. Inc VII</vt:lpstr>
      <vt:lpstr>Inf. Inc VIII</vt:lpstr>
      <vt:lpstr>Inf. Inc X e XI</vt:lpstr>
      <vt:lpstr>Inf. Inc IX XII XIII</vt:lpstr>
      <vt:lpstr>Inf. Inc XIV</vt:lpstr>
      <vt:lpstr>Modelo Cálculo Indicadores anoX</vt:lpstr>
      <vt:lpstr>'Modelo Cálculo Indicadores anoX'!_ftnref1</vt:lpstr>
      <vt:lpstr>'Modelo Cálculo Indicadores anoX'!OLE_LINK2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Hochsteiner de Vasconcelos Segundo</dc:creator>
  <cp:lastModifiedBy>Marcelo Zawadzki Bueno</cp:lastModifiedBy>
  <dcterms:created xsi:type="dcterms:W3CDTF">2022-05-04T16:35:25Z</dcterms:created>
  <dcterms:modified xsi:type="dcterms:W3CDTF">2023-02-28T12:27:35Z</dcterms:modified>
</cp:coreProperties>
</file>