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luciano.rmenegazzo\Downloads\"/>
    </mc:Choice>
  </mc:AlternateContent>
  <xr:revisionPtr revIDLastSave="0" documentId="13_ncr:1_{E3E4C8C6-EF31-4F1E-B458-2DE48A92B459}" xr6:coauthVersionLast="36" xr6:coauthVersionMax="36" xr10:uidLastSave="{00000000-0000-0000-0000-000000000000}"/>
  <bookViews>
    <workbookView xWindow="0" yWindow="0" windowWidth="7815" windowHeight="4050" activeTab="1" xr2:uid="{00000000-000D-0000-FFFF-FFFF00000000}"/>
  </bookViews>
  <sheets>
    <sheet name="Projeções de mercado" sheetId="1" r:id="rId1"/>
    <sheet name="Investimen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  <c r="B29" i="2"/>
  <c r="B27" i="2"/>
  <c r="C21" i="2"/>
  <c r="D21" i="2"/>
  <c r="E21" i="2"/>
  <c r="F21" i="2"/>
  <c r="B21" i="2"/>
  <c r="F19" i="2"/>
  <c r="E19" i="2"/>
  <c r="D19" i="2"/>
  <c r="C19" i="2"/>
  <c r="B19" i="2"/>
  <c r="E20" i="2"/>
  <c r="D20" i="2"/>
  <c r="C20" i="2"/>
  <c r="B20" i="2"/>
  <c r="F20" i="2" l="1"/>
  <c r="E5" i="2"/>
  <c r="E12" i="2" l="1"/>
  <c r="E11" i="2"/>
  <c r="D12" i="2"/>
  <c r="D11" i="2"/>
  <c r="C12" i="2"/>
  <c r="C11" i="2"/>
  <c r="B12" i="2"/>
  <c r="B11" i="2"/>
  <c r="B13" i="2" s="1"/>
  <c r="Q5" i="2"/>
  <c r="M5" i="2"/>
  <c r="I5" i="2"/>
  <c r="E13" i="2" l="1"/>
  <c r="D13" i="2"/>
  <c r="F12" i="2"/>
  <c r="C13" i="2"/>
  <c r="F11" i="2"/>
  <c r="G8" i="1"/>
  <c r="F8" i="1"/>
  <c r="E8" i="1"/>
  <c r="D8" i="1"/>
  <c r="C8" i="1"/>
  <c r="B8" i="1"/>
  <c r="G5" i="1"/>
  <c r="F5" i="1"/>
  <c r="E5" i="1"/>
  <c r="D5" i="1"/>
  <c r="C5" i="1"/>
  <c r="B5" i="1"/>
  <c r="F13" i="2" l="1"/>
</calcChain>
</file>

<file path=xl/sharedStrings.xml><?xml version="1.0" encoding="utf-8"?>
<sst xmlns="http://schemas.openxmlformats.org/spreadsheetml/2006/main" count="51" uniqueCount="34">
  <si>
    <t>Item</t>
  </si>
  <si>
    <t>Volume faturado de água (m3)</t>
  </si>
  <si>
    <t>Volume faturado de esgoto (m3)</t>
  </si>
  <si>
    <t>Total de Volume Faturado (m3)</t>
  </si>
  <si>
    <t>Ligações de água (unidades)</t>
  </si>
  <si>
    <t>Ligações de esgoto (unidades)</t>
  </si>
  <si>
    <t>Total de Ligações (unidades)</t>
  </si>
  <si>
    <t>Fonte: Dados Sanepar (2020) - Protocolado 17.152.411-3 (Anexos 5 e 6). Elaboração: Agepar (2020).</t>
  </si>
  <si>
    <r>
      <t xml:space="preserve">PLANO PLURIANUAL DE INVESTIMENTOS - PPI 2021 A 2024  </t>
    </r>
    <r>
      <rPr>
        <sz val="9"/>
        <color theme="1"/>
        <rFont val="Calibri"/>
        <family val="2"/>
        <scheme val="minor"/>
      </rPr>
      <t>(R$ x 1000)</t>
    </r>
  </si>
  <si>
    <t>Investimentos (PPI)</t>
  </si>
  <si>
    <t>Água</t>
  </si>
  <si>
    <t>Esgoto</t>
  </si>
  <si>
    <t>Outros</t>
  </si>
  <si>
    <t>Total</t>
  </si>
  <si>
    <t>Tabela - Projeção de Investimentos - PPI 2021-2024, (R$ 1.000)</t>
  </si>
  <si>
    <t>2021-2024</t>
  </si>
  <si>
    <t>Fonte: Dados Sanepar (2020) - Protocolado 17.152.411-3 (Anexos 1 e 2). Elaboração: Agepar (2020).</t>
  </si>
  <si>
    <t>Valor</t>
  </si>
  <si>
    <t>CAPEX - REGULATÓRIO (valores não contingenciados - 80%)</t>
  </si>
  <si>
    <t>Representatividade</t>
  </si>
  <si>
    <t>Investimentos (PPI) -  (valores não contigenciados - 80%)</t>
  </si>
  <si>
    <t>CAPEX regulatório  - água</t>
  </si>
  <si>
    <t>CAPEX regulatório - esgoto</t>
  </si>
  <si>
    <t>CAPEX regulatório - Total</t>
  </si>
  <si>
    <t>Capex total</t>
  </si>
  <si>
    <t>Investimentos (PPI) - (valores não contigenciados - 80%)</t>
  </si>
  <si>
    <t>Fonte: Dados Sanepar (2020) - Protocolado 17.152.411-3 (Anexo 2). Elaboração: Agepar (2020).</t>
  </si>
  <si>
    <t>Tabela - Projeção de Investimentos Excluídos - Outros - PPI 2021-2024, (R$ 1.000)</t>
  </si>
  <si>
    <t>Investimentos</t>
  </si>
  <si>
    <t>Total Proposto no Anexo 1</t>
  </si>
  <si>
    <t>Total sugerido preliminarmente</t>
  </si>
  <si>
    <t>Valor não adotado</t>
  </si>
  <si>
    <t>Percentual adotado</t>
  </si>
  <si>
    <t>Tabela - Comparação valores propostos e os adotados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</si>
</sst>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/>
    <xf numFmtId="165" fontId="5" fillId="2" borderId="1" xfId="1" applyNumberFormat="1" applyFont="1" applyFill="1" applyBorder="1"/>
    <xf numFmtId="0" fontId="6" fillId="4" borderId="1" xfId="0" applyFont="1" applyFill="1" applyBorder="1" applyAlignment="1">
      <alignment horizontal="left"/>
    </xf>
    <xf numFmtId="165" fontId="6" fillId="4" borderId="1" xfId="1" applyNumberFormat="1" applyFont="1" applyFill="1" applyBorder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3" fontId="0" fillId="0" borderId="1" xfId="0" applyNumberFormat="1" applyBorder="1"/>
    <xf numFmtId="0" fontId="0" fillId="0" borderId="2" xfId="0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Continuous"/>
    </xf>
    <xf numFmtId="3" fontId="0" fillId="0" borderId="0" xfId="0" applyNumberFormat="1"/>
    <xf numFmtId="0" fontId="0" fillId="6" borderId="1" xfId="0" applyFill="1" applyBorder="1"/>
    <xf numFmtId="3" fontId="0" fillId="6" borderId="1" xfId="0" applyNumberFormat="1" applyFill="1" applyBorder="1"/>
    <xf numFmtId="3" fontId="3" fillId="6" borderId="1" xfId="0" applyNumberFormat="1" applyFont="1" applyFill="1" applyBorder="1"/>
    <xf numFmtId="3" fontId="0" fillId="0" borderId="3" xfId="0" applyNumberFormat="1" applyBorder="1" applyAlignment="1"/>
    <xf numFmtId="0" fontId="2" fillId="5" borderId="3" xfId="0" applyFont="1" applyFill="1" applyBorder="1" applyAlignment="1"/>
    <xf numFmtId="3" fontId="0" fillId="6" borderId="3" xfId="0" applyNumberFormat="1" applyFill="1" applyBorder="1" applyAlignment="1"/>
    <xf numFmtId="10" fontId="0" fillId="6" borderId="1" xfId="2" applyNumberFormat="1" applyFont="1" applyFill="1" applyBorder="1" applyAlignment="1"/>
    <xf numFmtId="166" fontId="0" fillId="6" borderId="1" xfId="2" applyNumberFormat="1" applyFont="1" applyFill="1" applyBorder="1" applyAlignme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0" fillId="0" borderId="0" xfId="0" applyFill="1" applyBorder="1"/>
    <xf numFmtId="0" fontId="0" fillId="6" borderId="1" xfId="0" applyFill="1" applyBorder="1" applyAlignment="1">
      <alignment horizontal="center"/>
    </xf>
    <xf numFmtId="166" fontId="3" fillId="6" borderId="1" xfId="2" applyNumberFormat="1" applyFont="1" applyFill="1" applyBorder="1" applyAlignment="1"/>
    <xf numFmtId="0" fontId="3" fillId="0" borderId="0" xfId="0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"/>
  <sheetViews>
    <sheetView workbookViewId="0">
      <selection activeCell="A14" sqref="A14"/>
    </sheetView>
  </sheetViews>
  <sheetFormatPr defaultRowHeight="15" x14ac:dyDescent="0.25"/>
  <cols>
    <col min="1" max="1" width="30.42578125" bestFit="1" customWidth="1"/>
    <col min="2" max="6" width="12.5703125" bestFit="1" customWidth="1"/>
    <col min="7" max="7" width="14.28515625" bestFit="1" customWidth="1"/>
  </cols>
  <sheetData>
    <row r="2" spans="1:7" x14ac:dyDescent="0.25">
      <c r="A2" s="1" t="s">
        <v>0</v>
      </c>
      <c r="B2" s="1">
        <v>2019</v>
      </c>
      <c r="C2" s="1">
        <v>2020</v>
      </c>
      <c r="D2" s="1">
        <v>2021</v>
      </c>
      <c r="E2" s="1">
        <v>2022</v>
      </c>
      <c r="F2" s="1">
        <v>2023</v>
      </c>
      <c r="G2" s="1">
        <v>2024</v>
      </c>
    </row>
    <row r="3" spans="1:7" x14ac:dyDescent="0.25">
      <c r="A3" s="2" t="s">
        <v>1</v>
      </c>
      <c r="B3" s="3">
        <v>528467304</v>
      </c>
      <c r="C3" s="3">
        <v>522526070.07150805</v>
      </c>
      <c r="D3" s="3">
        <v>527393716</v>
      </c>
      <c r="E3" s="3">
        <v>548051202</v>
      </c>
      <c r="F3" s="3">
        <v>553474720</v>
      </c>
      <c r="G3" s="3">
        <v>561193853</v>
      </c>
    </row>
    <row r="4" spans="1:7" x14ac:dyDescent="0.25">
      <c r="A4" s="2" t="s">
        <v>2</v>
      </c>
      <c r="B4" s="3">
        <v>399225232</v>
      </c>
      <c r="C4" s="3">
        <v>398026149.74468303</v>
      </c>
      <c r="D4" s="3">
        <v>406011301</v>
      </c>
      <c r="E4" s="3">
        <v>428454418</v>
      </c>
      <c r="F4" s="3">
        <v>440306067</v>
      </c>
      <c r="G4" s="3">
        <v>450329703</v>
      </c>
    </row>
    <row r="5" spans="1:7" x14ac:dyDescent="0.25">
      <c r="A5" s="4" t="s">
        <v>3</v>
      </c>
      <c r="B5" s="5">
        <f>SUM(B3:B4)</f>
        <v>927692536</v>
      </c>
      <c r="C5" s="5">
        <f>SUM(C3:C4)</f>
        <v>920552219.81619108</v>
      </c>
      <c r="D5" s="5">
        <f>SUM(D3:D4)</f>
        <v>933405017</v>
      </c>
      <c r="E5" s="5">
        <f t="shared" ref="E5:G5" si="0">SUM(E3:E4)</f>
        <v>976505620</v>
      </c>
      <c r="F5" s="5">
        <f t="shared" si="0"/>
        <v>993780787</v>
      </c>
      <c r="G5" s="5">
        <f t="shared" si="0"/>
        <v>1011523556</v>
      </c>
    </row>
    <row r="6" spans="1:7" x14ac:dyDescent="0.25">
      <c r="A6" s="2" t="s">
        <v>4</v>
      </c>
      <c r="B6" s="3">
        <v>3194532</v>
      </c>
      <c r="C6" s="3">
        <v>3269088</v>
      </c>
      <c r="D6" s="3">
        <v>3321588</v>
      </c>
      <c r="E6" s="3">
        <v>3372690</v>
      </c>
      <c r="F6" s="3">
        <v>3423218</v>
      </c>
      <c r="G6" s="3">
        <v>3474152</v>
      </c>
    </row>
    <row r="7" spans="1:7" x14ac:dyDescent="0.25">
      <c r="A7" s="2" t="s">
        <v>5</v>
      </c>
      <c r="B7" s="3">
        <v>2231127</v>
      </c>
      <c r="C7" s="3">
        <v>2298841</v>
      </c>
      <c r="D7" s="3">
        <v>2361986</v>
      </c>
      <c r="E7" s="3">
        <v>2438098</v>
      </c>
      <c r="F7" s="3">
        <v>2535311</v>
      </c>
      <c r="G7" s="3">
        <v>2629834</v>
      </c>
    </row>
    <row r="8" spans="1:7" x14ac:dyDescent="0.25">
      <c r="A8" s="4" t="s">
        <v>6</v>
      </c>
      <c r="B8" s="5">
        <f>SUM(B6:B7)</f>
        <v>5425659</v>
      </c>
      <c r="C8" s="5">
        <f>SUM(C6:C7)</f>
        <v>5567929</v>
      </c>
      <c r="D8" s="5">
        <f t="shared" ref="D8:G8" si="1">SUM(D6:D7)</f>
        <v>5683574</v>
      </c>
      <c r="E8" s="5">
        <f t="shared" si="1"/>
        <v>5810788</v>
      </c>
      <c r="F8" s="5">
        <f t="shared" si="1"/>
        <v>5958529</v>
      </c>
      <c r="G8" s="5">
        <f t="shared" si="1"/>
        <v>6103986</v>
      </c>
    </row>
    <row r="9" spans="1:7" x14ac:dyDescent="0.25">
      <c r="A9" s="6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tabSelected="1" zoomScaleNormal="100" workbookViewId="0">
      <selection activeCell="B27" sqref="B27"/>
    </sheetView>
  </sheetViews>
  <sheetFormatPr defaultRowHeight="15" x14ac:dyDescent="0.25"/>
  <cols>
    <col min="1" max="1" width="52.140625" customWidth="1"/>
    <col min="2" max="2" width="16.85546875" bestFit="1" customWidth="1"/>
    <col min="3" max="3" width="10" customWidth="1"/>
    <col min="6" max="6" width="10" customWidth="1"/>
  </cols>
  <sheetData>
    <row r="1" spans="1:18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x14ac:dyDescent="0.25">
      <c r="A2" t="s">
        <v>14</v>
      </c>
    </row>
    <row r="3" spans="1:18" x14ac:dyDescent="0.25">
      <c r="A3" s="12" t="s">
        <v>9</v>
      </c>
      <c r="B3" s="13">
        <v>2021</v>
      </c>
      <c r="C3" s="13"/>
      <c r="D3" s="13"/>
      <c r="E3" s="13"/>
      <c r="F3" s="13">
        <v>2022</v>
      </c>
      <c r="G3" s="13"/>
      <c r="H3" s="13"/>
      <c r="I3" s="13"/>
      <c r="J3" s="13">
        <v>2023</v>
      </c>
      <c r="K3" s="13"/>
      <c r="L3" s="13"/>
      <c r="M3" s="13"/>
      <c r="N3" s="13">
        <v>2024</v>
      </c>
      <c r="O3" s="13"/>
      <c r="P3" s="13"/>
      <c r="Q3" s="13"/>
    </row>
    <row r="4" spans="1:18" x14ac:dyDescent="0.25">
      <c r="A4" s="7"/>
      <c r="B4" s="8" t="s">
        <v>10</v>
      </c>
      <c r="C4" s="8" t="s">
        <v>11</v>
      </c>
      <c r="D4" s="8" t="s">
        <v>12</v>
      </c>
      <c r="E4" s="23" t="s">
        <v>13</v>
      </c>
      <c r="F4" s="8" t="s">
        <v>10</v>
      </c>
      <c r="G4" s="8" t="s">
        <v>11</v>
      </c>
      <c r="H4" s="8" t="s">
        <v>12</v>
      </c>
      <c r="I4" s="23" t="s">
        <v>13</v>
      </c>
      <c r="J4" s="8" t="s">
        <v>10</v>
      </c>
      <c r="K4" s="8" t="s">
        <v>11</v>
      </c>
      <c r="L4" s="8" t="s">
        <v>12</v>
      </c>
      <c r="M4" s="23" t="s">
        <v>13</v>
      </c>
      <c r="N4" s="8" t="s">
        <v>10</v>
      </c>
      <c r="O4" s="8" t="s">
        <v>11</v>
      </c>
      <c r="P4" s="8" t="s">
        <v>12</v>
      </c>
      <c r="Q4" s="23" t="s">
        <v>13</v>
      </c>
    </row>
    <row r="5" spans="1:18" x14ac:dyDescent="0.25">
      <c r="A5" s="9" t="s">
        <v>18</v>
      </c>
      <c r="B5" s="10">
        <v>614792.09499999997</v>
      </c>
      <c r="C5" s="10">
        <v>580150.09499999997</v>
      </c>
      <c r="D5" s="10">
        <v>77483</v>
      </c>
      <c r="E5" s="24">
        <f>SUM(B5:D5)</f>
        <v>1272425.19</v>
      </c>
      <c r="F5" s="10">
        <v>570039.5</v>
      </c>
      <c r="G5" s="10">
        <v>731439.5</v>
      </c>
      <c r="H5" s="10">
        <v>92540</v>
      </c>
      <c r="I5" s="24">
        <f>SUM(F5:H5)</f>
        <v>1394019</v>
      </c>
      <c r="J5" s="10">
        <v>517477</v>
      </c>
      <c r="K5" s="10">
        <v>871385</v>
      </c>
      <c r="L5" s="10">
        <v>50529</v>
      </c>
      <c r="M5" s="24">
        <f>SUM(J5:L5)</f>
        <v>1439391</v>
      </c>
      <c r="N5" s="10">
        <v>609678</v>
      </c>
      <c r="O5" s="10">
        <v>860964</v>
      </c>
      <c r="P5" s="10">
        <v>27745</v>
      </c>
      <c r="Q5" s="24">
        <f>SUM(N5:P5)</f>
        <v>1498387</v>
      </c>
      <c r="R5" s="14"/>
    </row>
    <row r="6" spans="1:18" x14ac:dyDescent="0.25">
      <c r="A6" s="11" t="s">
        <v>16</v>
      </c>
    </row>
    <row r="7" spans="1:18" x14ac:dyDescent="0.25">
      <c r="A7" s="25"/>
      <c r="I7" s="14"/>
    </row>
    <row r="9" spans="1:18" x14ac:dyDescent="0.25">
      <c r="A9" t="s">
        <v>14</v>
      </c>
    </row>
    <row r="10" spans="1:18" x14ac:dyDescent="0.25">
      <c r="A10" s="12" t="s">
        <v>20</v>
      </c>
      <c r="B10" s="19">
        <v>2021</v>
      </c>
      <c r="C10" s="12">
        <v>2022</v>
      </c>
      <c r="D10" s="12">
        <v>2023</v>
      </c>
      <c r="E10" s="12">
        <v>2024</v>
      </c>
      <c r="F10" s="12" t="s">
        <v>15</v>
      </c>
    </row>
    <row r="11" spans="1:18" x14ac:dyDescent="0.25">
      <c r="A11" s="7" t="s">
        <v>21</v>
      </c>
      <c r="B11" s="18">
        <f>B5</f>
        <v>614792.09499999997</v>
      </c>
      <c r="C11" s="10">
        <f>F5</f>
        <v>570039.5</v>
      </c>
      <c r="D11" s="10">
        <f>J5</f>
        <v>517477</v>
      </c>
      <c r="E11" s="10">
        <f>N5</f>
        <v>609678</v>
      </c>
      <c r="F11" s="10">
        <f>SUM(B11:E11)</f>
        <v>2311986.5949999997</v>
      </c>
    </row>
    <row r="12" spans="1:18" x14ac:dyDescent="0.25">
      <c r="A12" s="7" t="s">
        <v>22</v>
      </c>
      <c r="B12" s="18">
        <f>C5</f>
        <v>580150.09499999997</v>
      </c>
      <c r="C12" s="10">
        <f>G5</f>
        <v>731439.5</v>
      </c>
      <c r="D12" s="10">
        <f>K5</f>
        <v>871385</v>
      </c>
      <c r="E12" s="10">
        <f>O5</f>
        <v>860964</v>
      </c>
      <c r="F12" s="10">
        <f>SUM(B12:E12)</f>
        <v>3043938.5949999997</v>
      </c>
    </row>
    <row r="13" spans="1:18" x14ac:dyDescent="0.25">
      <c r="A13" s="15" t="s">
        <v>23</v>
      </c>
      <c r="B13" s="20">
        <f>SUM(B11:B12)</f>
        <v>1194942.19</v>
      </c>
      <c r="C13" s="16">
        <f>SUM(C11:C12)</f>
        <v>1301479</v>
      </c>
      <c r="D13" s="16">
        <f>SUM(D11:D12)</f>
        <v>1388862</v>
      </c>
      <c r="E13" s="16">
        <f>SUM(E11:E12)</f>
        <v>1470642</v>
      </c>
      <c r="F13" s="17">
        <f>SUM(F11:F12)</f>
        <v>5355925.1899999995</v>
      </c>
    </row>
    <row r="14" spans="1:18" x14ac:dyDescent="0.25">
      <c r="A14" s="11" t="s">
        <v>16</v>
      </c>
    </row>
    <row r="15" spans="1:18" x14ac:dyDescent="0.25">
      <c r="A15" s="25"/>
    </row>
    <row r="16" spans="1:18" x14ac:dyDescent="0.25">
      <c r="A16" s="25"/>
    </row>
    <row r="17" spans="1:6" x14ac:dyDescent="0.25">
      <c r="A17" t="s">
        <v>27</v>
      </c>
    </row>
    <row r="18" spans="1:6" x14ac:dyDescent="0.25">
      <c r="A18" s="12" t="s">
        <v>25</v>
      </c>
      <c r="B18" s="19">
        <v>2021</v>
      </c>
      <c r="C18" s="12">
        <v>2022</v>
      </c>
      <c r="D18" s="12">
        <v>2023</v>
      </c>
      <c r="E18" s="12">
        <v>2024</v>
      </c>
      <c r="F18" s="12" t="s">
        <v>15</v>
      </c>
    </row>
    <row r="19" spans="1:6" x14ac:dyDescent="0.25">
      <c r="A19" s="8" t="s">
        <v>24</v>
      </c>
      <c r="B19" s="10">
        <f>E5</f>
        <v>1272425.19</v>
      </c>
      <c r="C19" s="10">
        <f>I5</f>
        <v>1394019</v>
      </c>
      <c r="D19" s="10">
        <f>M5</f>
        <v>1439391</v>
      </c>
      <c r="E19" s="10">
        <f>Q5</f>
        <v>1498387</v>
      </c>
      <c r="F19" s="10">
        <f>SUM(B19:E19)</f>
        <v>5604222.1899999995</v>
      </c>
    </row>
    <row r="20" spans="1:6" x14ac:dyDescent="0.25">
      <c r="A20" s="8" t="s">
        <v>12</v>
      </c>
      <c r="B20" s="10">
        <f>D5</f>
        <v>77483</v>
      </c>
      <c r="C20" s="10">
        <f>H5</f>
        <v>92540</v>
      </c>
      <c r="D20" s="10">
        <f>L5</f>
        <v>50529</v>
      </c>
      <c r="E20" s="10">
        <f>P5</f>
        <v>27745</v>
      </c>
      <c r="F20" s="10">
        <f>SUM(B20:E20)</f>
        <v>248297</v>
      </c>
    </row>
    <row r="21" spans="1:6" x14ac:dyDescent="0.25">
      <c r="A21" s="26" t="s">
        <v>19</v>
      </c>
      <c r="B21" s="22">
        <f>B20/B19</f>
        <v>6.0893953223293232E-2</v>
      </c>
      <c r="C21" s="22">
        <f t="shared" ref="C21:F21" si="0">C20/C19</f>
        <v>6.6383600223526365E-2</v>
      </c>
      <c r="D21" s="22">
        <f t="shared" si="0"/>
        <v>3.5104429581677254E-2</v>
      </c>
      <c r="E21" s="22">
        <f t="shared" si="0"/>
        <v>1.8516578160381797E-2</v>
      </c>
      <c r="F21" s="27">
        <f t="shared" si="0"/>
        <v>4.4305345430995485E-2</v>
      </c>
    </row>
    <row r="22" spans="1:6" x14ac:dyDescent="0.25">
      <c r="A22" s="11" t="s">
        <v>26</v>
      </c>
    </row>
    <row r="24" spans="1:6" x14ac:dyDescent="0.25">
      <c r="A24" t="s">
        <v>33</v>
      </c>
    </row>
    <row r="25" spans="1:6" x14ac:dyDescent="0.25">
      <c r="A25" s="12" t="s">
        <v>28</v>
      </c>
      <c r="B25" s="19" t="s">
        <v>17</v>
      </c>
    </row>
    <row r="26" spans="1:6" x14ac:dyDescent="0.25">
      <c r="A26" s="8" t="s">
        <v>29</v>
      </c>
      <c r="B26" s="10">
        <v>7005276000</v>
      </c>
      <c r="C26" s="14"/>
    </row>
    <row r="27" spans="1:6" x14ac:dyDescent="0.25">
      <c r="A27" s="8" t="s">
        <v>30</v>
      </c>
      <c r="B27" s="10">
        <f>F13*1000</f>
        <v>5355925189.999999</v>
      </c>
    </row>
    <row r="28" spans="1:6" x14ac:dyDescent="0.25">
      <c r="A28" s="8" t="s">
        <v>31</v>
      </c>
      <c r="B28" s="10">
        <f>B26-B27</f>
        <v>1649350810.000001</v>
      </c>
    </row>
    <row r="29" spans="1:6" x14ac:dyDescent="0.25">
      <c r="A29" s="26" t="s">
        <v>32</v>
      </c>
      <c r="B29" s="21">
        <f>B27/B26</f>
        <v>0.76455591328592898</v>
      </c>
    </row>
    <row r="30" spans="1:6" x14ac:dyDescent="0.25">
      <c r="A30" s="11" t="s">
        <v>16</v>
      </c>
    </row>
  </sheetData>
  <mergeCells count="1">
    <mergeCell ref="A1:Q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Projeções de mercado</vt:lpstr>
      <vt:lpstr>Investimentos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Rubim de Souza Netto</dc:creator>
  <cp:lastModifiedBy>Luciano Ricardo Menegazzo</cp:lastModifiedBy>
  <dcterms:created xsi:type="dcterms:W3CDTF">2020-12-16T16:35:28Z</dcterms:created>
  <dcterms:modified xsi:type="dcterms:W3CDTF">2020-12-21T21:02:58Z</dcterms:modified>
</cp:coreProperties>
</file>